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20115" windowHeight="7935" activeTab="0"/>
  </bookViews>
  <sheets>
    <sheet name="BÊ TÔNG THƯỜNG" sheetId="1" r:id="rId1"/>
    <sheet name="BÊ TÔNG ĐẶC BIỆT" sheetId="2" r:id="rId2"/>
  </sheets>
  <definedNames/>
  <calcPr fullCalcOnLoad="1"/>
</workbook>
</file>

<file path=xl/comments1.xml><?xml version="1.0" encoding="utf-8"?>
<comments xmlns="http://schemas.openxmlformats.org/spreadsheetml/2006/main">
  <authors>
    <author>NHK</author>
  </authors>
  <commentList>
    <comment ref="B7" authorId="0">
      <text>
        <r>
          <rPr>
            <b/>
            <sz val="9"/>
            <rFont val="Tahoma"/>
            <family val="0"/>
          </rPr>
          <t xml:space="preserve">Tên phụ gia sử dụng
</t>
        </r>
        <r>
          <rPr>
            <b/>
            <sz val="9"/>
            <color indexed="10"/>
            <rFont val="Tahoma"/>
            <family val="2"/>
          </rPr>
          <t>(Nếu không sử dụng phụ gia thì để trống ô này)</t>
        </r>
      </text>
    </comment>
    <comment ref="B8" authorId="0">
      <text>
        <r>
          <rPr>
            <b/>
            <sz val="9"/>
            <rFont val="Tahoma"/>
            <family val="0"/>
          </rPr>
          <t xml:space="preserve">Định mức cấp phối phụ gia sử dụng cho 1m3 bê tông
(Số liệu lấy trong HDSD phụ gia)
</t>
        </r>
        <r>
          <rPr>
            <b/>
            <sz val="9"/>
            <color indexed="10"/>
            <rFont val="Tahoma"/>
            <family val="2"/>
          </rPr>
          <t>(Nếu không sử dụng phụ gia thì để trống ô này)</t>
        </r>
      </text>
    </comment>
    <comment ref="B2" authorId="0">
      <text>
        <r>
          <rPr>
            <b/>
            <sz val="9"/>
            <rFont val="Tahoma"/>
            <family val="0"/>
          </rPr>
          <t>Nhập khối lượng xi măng cho từng đợt trộn bê tông.</t>
        </r>
        <r>
          <rPr>
            <sz val="9"/>
            <rFont val="Tahoma"/>
            <family val="0"/>
          </rPr>
          <t xml:space="preserve">
(Ví dụ: 25kg=1/2 bao xi măng;
          50kg=1 bao xi măng;
          ... </t>
        </r>
      </text>
    </comment>
  </commentList>
</comments>
</file>

<file path=xl/sharedStrings.xml><?xml version="1.0" encoding="utf-8"?>
<sst xmlns="http://schemas.openxmlformats.org/spreadsheetml/2006/main" count="505" uniqueCount="49">
  <si>
    <t>Mác bê tông</t>
  </si>
  <si>
    <t>Nước</t>
  </si>
  <si>
    <t>Mác Bê tông</t>
  </si>
  <si>
    <t>kg</t>
  </si>
  <si>
    <t>lít</t>
  </si>
  <si>
    <t>Cát vàng</t>
  </si>
  <si>
    <t>Phụ gia</t>
  </si>
  <si>
    <r>
      <t>m</t>
    </r>
    <r>
      <rPr>
        <vertAlign val="superscript"/>
        <sz val="12"/>
        <color indexed="12"/>
        <rFont val="Times New Roman"/>
        <family val="1"/>
      </rPr>
      <t>3</t>
    </r>
  </si>
  <si>
    <t>Đơn vị</t>
  </si>
  <si>
    <t>Thành phần hao phí</t>
  </si>
  <si>
    <t>Độ sụt</t>
  </si>
  <si>
    <t>Loại Xi măng</t>
  </si>
  <si>
    <t>Loại Đá</t>
  </si>
  <si>
    <t>2÷4</t>
  </si>
  <si>
    <t>PC 40</t>
  </si>
  <si>
    <t>Xi măng</t>
  </si>
  <si>
    <t>Xi măng PC 30</t>
  </si>
  <si>
    <t>Đá dăm 0,5x1 (mm)</t>
  </si>
  <si>
    <r>
      <t>2</t>
    </r>
    <r>
      <rPr>
        <sz val="12"/>
        <color indexed="12"/>
        <rFont val="VNI-Times"/>
        <family val="0"/>
      </rPr>
      <t>÷</t>
    </r>
    <r>
      <rPr>
        <sz val="12"/>
        <color indexed="12"/>
        <rFont val="Times New Roman"/>
        <family val="1"/>
      </rPr>
      <t>4</t>
    </r>
  </si>
  <si>
    <t>Đá dăm 1x2 (mm)</t>
  </si>
  <si>
    <t>Đá dăm 2x4 (mm)</t>
  </si>
  <si>
    <r>
      <t>6</t>
    </r>
    <r>
      <rPr>
        <sz val="12"/>
        <color indexed="12"/>
        <rFont val="VNI-Times"/>
        <family val="0"/>
      </rPr>
      <t>÷</t>
    </r>
    <r>
      <rPr>
        <sz val="12"/>
        <color indexed="12"/>
        <rFont val="Times New Roman"/>
        <family val="1"/>
      </rPr>
      <t>8</t>
    </r>
  </si>
  <si>
    <t>Đá dăm 4x7 (mm)</t>
  </si>
  <si>
    <r>
      <t>14</t>
    </r>
    <r>
      <rPr>
        <sz val="12"/>
        <color indexed="12"/>
        <rFont val="VNI-Times"/>
        <family val="0"/>
      </rPr>
      <t>÷</t>
    </r>
    <r>
      <rPr>
        <sz val="12"/>
        <color indexed="12"/>
        <rFont val="Times New Roman"/>
        <family val="1"/>
      </rPr>
      <t>17</t>
    </r>
  </si>
  <si>
    <t>PC 30</t>
  </si>
  <si>
    <t>Xi măng PC 40</t>
  </si>
  <si>
    <t>Định mức</t>
  </si>
  <si>
    <t>m3</t>
  </si>
  <si>
    <t>1x2</t>
  </si>
  <si>
    <t>Nhập liệu</t>
  </si>
  <si>
    <t>+ Độ sụt 2-4 cm:</t>
  </si>
  <si>
    <t>Khi trộn, đầm bê tông bằng máy, tổng thời gian vận chuyển, đổ và đầm bê tông dưới 45 phút, kết cấu cần đổ có mật độ cốt thép thưa và trung bình.</t>
  </si>
  <si>
    <t>+ Độ sụt 6-8 cm:</t>
  </si>
  <si>
    <t>- Khi trộn, đầm bê tông bằng máy, tổng thời gian vận chuyển, đổ và đầm bê tông trên 45 phút và dưới 1 giờ 30 phút, kết cấu cần đổ có mật độ cốt thép thưa và trung bình.</t>
  </si>
  <si>
    <t>- Khi trộn, đầm bê tông bằng máy, tổng thời gian vận chuyển, đổ và đầm bê tông dưới 45 phút, kết cấu cần đổ dầy cốt thép.</t>
  </si>
  <si>
    <t>- Khi trộn thủ công tại chỗ, vận chuyển gần, đầm bằng máy hoặc thủ công.</t>
  </si>
  <si>
    <t>+ Độ sụt 14-17 cm:</t>
  </si>
  <si>
    <t>- Khi vận chuyển bê tông tới vị trí đổ bằng xe bơm.</t>
  </si>
  <si>
    <t>- Khi trộn, đầm bê tông bằng máy, tổng thời gian vận chuyển, đổ và đầm bê tông trên 45 phút và dưới 1 giờ 30 phút, kết cấu cần đổ dầy cốt thép.</t>
  </si>
  <si>
    <t>+ Trong các bảng định mức dự toán cấp phối có ghi phụ gia thì đó là yêu cầu sử dụng bắt buộc. Tỷ lệ % lượng phụ gia sử dụng được giới hạn như sau:</t>
  </si>
  <si>
    <t>- Phụ gia dẻo hoá: Tỷ lệ không vượt quá 6% khối lượng xi măng trong bảng định mức.</t>
  </si>
  <si>
    <t>- Phụ gia siêu dẻo: Tỷ lệ không vượt quá 15% khối lượng xi măng trong bảng định mức.</t>
  </si>
  <si>
    <t>Không có</t>
  </si>
  <si>
    <t>Dẻo hoá</t>
  </si>
  <si>
    <t xml:space="preserve">Siêu dẻo </t>
  </si>
  <si>
    <t>Siêu dẻo</t>
  </si>
  <si>
    <r>
      <t>ĐỊNH MỨC CẤP PHỐI VẬT LIỆU CHO 1m</t>
    </r>
    <r>
      <rPr>
        <b/>
        <vertAlign val="superscript"/>
        <sz val="12"/>
        <color indexed="8"/>
        <rFont val="Arial"/>
        <family val="2"/>
      </rPr>
      <t>3</t>
    </r>
    <r>
      <rPr>
        <b/>
        <sz val="12"/>
        <color indexed="8"/>
        <rFont val="Arial"/>
        <family val="2"/>
      </rPr>
      <t xml:space="preserve"> BÊ TÔNG</t>
    </r>
  </si>
  <si>
    <t>ĐỊNH MỨC CẤP PHỐI TÍNH CHO TỪNG ĐỢT TRỘN</t>
  </si>
  <si>
    <t>Tiện ích: Tra cấp phối bê tông - [nguyenkhoadng] - http://www.xaydung133.com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</si>
</sst>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h:mm:ss\ AM/PM"/>
    <numFmt numFmtId="170" formatCode="0.0000"/>
    <numFmt numFmtId="171" formatCode="0.000"/>
    <numFmt numFmtId="172" formatCode="0.0"/>
    <numFmt numFmtId="173" formatCode="_(* #,##0.0_);_(* \(#,##0.0\);_(* &quot;-&quot;??_);_(@_)"/>
    <numFmt numFmtId="174" formatCode="_(* #,##0_);_(* \(#,##0\);_(* &quot;-&quot;??_);_(@_)"/>
    <numFmt numFmtId="175" formatCode="0\ &quot;lít&quot;"/>
    <numFmt numFmtId="176" formatCode="0\ &quot;lít/m3 BT&quot;"/>
    <numFmt numFmtId="177" formatCode="0\ &quot;kg&quot;"/>
  </numFmts>
  <fonts count="47">
    <font>
      <sz val="11"/>
      <color indexed="8"/>
      <name val="Calibri"/>
      <family val="2"/>
    </font>
    <font>
      <sz val="11"/>
      <color indexed="8"/>
      <name val="Arial"/>
      <family val="2"/>
    </font>
    <font>
      <sz val="12"/>
      <color indexed="12"/>
      <name val="Times New Roman"/>
      <family val="1"/>
    </font>
    <font>
      <b/>
      <i/>
      <sz val="12"/>
      <color indexed="12"/>
      <name val="Times New Roman"/>
      <family val="1"/>
    </font>
    <font>
      <vertAlign val="superscript"/>
      <sz val="12"/>
      <color indexed="12"/>
      <name val="Times New Roman"/>
      <family val="1"/>
    </font>
    <font>
      <sz val="14"/>
      <color indexed="12"/>
      <name val="Times New Roman"/>
      <family val="1"/>
    </font>
    <font>
      <sz val="8"/>
      <name val="Calibri"/>
      <family val="2"/>
    </font>
    <font>
      <u val="single"/>
      <sz val="11"/>
      <color indexed="12"/>
      <name val="Calibri"/>
      <family val="2"/>
    </font>
    <font>
      <u val="single"/>
      <sz val="11"/>
      <color indexed="36"/>
      <name val="Calibri"/>
      <family val="2"/>
    </font>
    <font>
      <sz val="12"/>
      <color indexed="12"/>
      <name val="VNI-Time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1"/>
      <color indexed="12"/>
      <name val="Arial"/>
      <family val="2"/>
    </font>
    <font>
      <b/>
      <sz val="11"/>
      <color indexed="12"/>
      <name val="Arial"/>
      <family val="2"/>
    </font>
    <font>
      <b/>
      <sz val="12"/>
      <color indexed="12"/>
      <name val="Times New Roman"/>
      <family val="1"/>
    </font>
    <font>
      <b/>
      <sz val="13"/>
      <color indexed="10"/>
      <name val="Calibri"/>
      <family val="2"/>
    </font>
    <font>
      <b/>
      <sz val="11"/>
      <color indexed="10"/>
      <name val="Arial"/>
      <family val="2"/>
    </font>
    <font>
      <b/>
      <sz val="11"/>
      <name val="Arial"/>
      <family val="2"/>
    </font>
    <font>
      <b/>
      <sz val="10"/>
      <color indexed="10"/>
      <name val="Calibri"/>
      <family val="2"/>
    </font>
    <font>
      <b/>
      <sz val="10"/>
      <name val="Calibri"/>
      <family val="2"/>
    </font>
    <font>
      <b/>
      <sz val="13"/>
      <color indexed="12"/>
      <name val="Arial"/>
      <family val="2"/>
    </font>
    <font>
      <sz val="13"/>
      <color indexed="12"/>
      <name val="Arial"/>
      <family val="2"/>
    </font>
    <font>
      <sz val="15"/>
      <color indexed="12"/>
      <name val="Arial"/>
      <family val="2"/>
    </font>
    <font>
      <b/>
      <sz val="15"/>
      <color indexed="10"/>
      <name val="Arial"/>
      <family val="2"/>
    </font>
    <font>
      <b/>
      <sz val="12"/>
      <color indexed="8"/>
      <name val="Arial"/>
      <family val="2"/>
    </font>
    <font>
      <b/>
      <vertAlign val="superscript"/>
      <sz val="12"/>
      <color indexed="8"/>
      <name val="Arial"/>
      <family val="2"/>
    </font>
    <font>
      <sz val="12"/>
      <color indexed="8"/>
      <name val="Arial"/>
      <family val="2"/>
    </font>
    <font>
      <sz val="9"/>
      <name val="Tahoma"/>
      <family val="0"/>
    </font>
    <font>
      <b/>
      <sz val="9"/>
      <name val="Tahoma"/>
      <family val="0"/>
    </font>
    <font>
      <b/>
      <sz val="9"/>
      <color indexed="10"/>
      <name val="Tahoma"/>
      <family val="2"/>
    </font>
    <font>
      <sz val="11"/>
      <color indexed="22"/>
      <name val="Arial"/>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dotted"/>
      <top style="thin"/>
      <bottom style="thin"/>
    </border>
    <border>
      <left style="dotted"/>
      <right style="thin"/>
      <top style="thin"/>
      <bottom style="thin"/>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style="medium"/>
      <top>
        <color indexed="63"/>
      </top>
      <bottom style="medium"/>
    </border>
    <border>
      <left style="medium"/>
      <right style="medium"/>
      <top style="medium"/>
      <bottom style="medium"/>
    </border>
    <border>
      <left style="thin"/>
      <right style="thin"/>
      <top style="thin"/>
      <bottom style="dotted"/>
    </border>
    <border>
      <left style="medium"/>
      <right style="medium"/>
      <top>
        <color indexed="63"/>
      </top>
      <bottom>
        <color indexed="63"/>
      </bottom>
    </border>
    <border>
      <left style="thin"/>
      <right style="thin"/>
      <top style="dotted"/>
      <bottom style="dotted"/>
    </border>
    <border>
      <left>
        <color indexed="63"/>
      </left>
      <right style="medium"/>
      <top>
        <color indexed="63"/>
      </top>
      <bottom>
        <color indexed="63"/>
      </bottom>
    </border>
    <border>
      <left style="dotted"/>
      <right style="thin"/>
      <top style="thin"/>
      <bottom style="dotted"/>
    </border>
    <border>
      <left style="dotted"/>
      <right style="thin"/>
      <top style="dotted"/>
      <bottom style="thin"/>
    </border>
    <border>
      <left style="thin"/>
      <right style="thin"/>
      <top style="dotted"/>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dotted"/>
      <top style="thin"/>
      <bottom>
        <color indexed="63"/>
      </bottom>
    </border>
    <border>
      <left style="thin"/>
      <right style="dotted"/>
      <top style="dotted"/>
      <bottom style="thin"/>
    </border>
    <border>
      <left style="medium"/>
      <right>
        <color indexed="63"/>
      </right>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5">
    <xf numFmtId="0" fontId="0" fillId="0" borderId="0" xfId="0" applyAlignment="1">
      <alignment/>
    </xf>
    <xf numFmtId="0" fontId="1" fillId="20" borderId="0" xfId="0" applyFont="1" applyFill="1" applyAlignment="1" applyProtection="1">
      <alignment vertical="center" wrapText="1"/>
      <protection locked="0"/>
    </xf>
    <xf numFmtId="0" fontId="3" fillId="20" borderId="0" xfId="0" applyFont="1" applyFill="1" applyAlignment="1" applyProtection="1">
      <alignment vertical="center" wrapText="1"/>
      <protection locked="0"/>
    </xf>
    <xf numFmtId="0" fontId="3" fillId="20" borderId="0" xfId="0" applyFont="1" applyFill="1" applyAlignment="1" applyProtection="1">
      <alignment horizontal="center" vertical="center" wrapText="1"/>
      <protection locked="0"/>
    </xf>
    <xf numFmtId="0" fontId="0" fillId="20" borderId="0" xfId="0" applyFill="1" applyAlignment="1" applyProtection="1">
      <alignment vertical="center" wrapText="1"/>
      <protection locked="0"/>
    </xf>
    <xf numFmtId="0" fontId="32" fillId="20" borderId="10" xfId="0" applyFont="1" applyFill="1" applyBorder="1" applyAlignment="1" applyProtection="1">
      <alignment horizontal="center" vertical="center" wrapText="1"/>
      <protection locked="0"/>
    </xf>
    <xf numFmtId="177" fontId="28" fillId="22" borderId="11" xfId="0" applyNumberFormat="1" applyFont="1" applyFill="1" applyBorder="1" applyAlignment="1" applyProtection="1">
      <alignment horizontal="center" vertical="center" wrapText="1"/>
      <protection locked="0"/>
    </xf>
    <xf numFmtId="0" fontId="2" fillId="20" borderId="12" xfId="0" applyFont="1" applyFill="1" applyBorder="1" applyAlignment="1" applyProtection="1">
      <alignment horizontal="center" vertical="center" wrapText="1"/>
      <protection locked="0"/>
    </xf>
    <xf numFmtId="0" fontId="2" fillId="20" borderId="13" xfId="0" applyFont="1" applyFill="1" applyBorder="1" applyAlignment="1" applyProtection="1">
      <alignment horizontal="center" vertical="center" wrapText="1"/>
      <protection locked="0"/>
    </xf>
    <xf numFmtId="0" fontId="2" fillId="20" borderId="14" xfId="0" applyFont="1" applyFill="1" applyBorder="1" applyAlignment="1" applyProtection="1">
      <alignment horizontal="center" vertical="center" wrapText="1"/>
      <protection locked="0"/>
    </xf>
    <xf numFmtId="0" fontId="2" fillId="20" borderId="15" xfId="0" applyFont="1" applyFill="1" applyBorder="1" applyAlignment="1" applyProtection="1">
      <alignment horizontal="center" vertical="center" wrapText="1"/>
      <protection locked="0"/>
    </xf>
    <xf numFmtId="0" fontId="2" fillId="20" borderId="16" xfId="0" applyFont="1" applyFill="1" applyBorder="1" applyAlignment="1" applyProtection="1">
      <alignment horizontal="center" vertical="center" wrapText="1"/>
      <protection locked="0"/>
    </xf>
    <xf numFmtId="0" fontId="26" fillId="20" borderId="10" xfId="0" applyFont="1" applyFill="1" applyBorder="1" applyAlignment="1" applyProtection="1">
      <alignment vertical="center" wrapText="1"/>
      <protection locked="0"/>
    </xf>
    <xf numFmtId="0" fontId="31" fillId="22" borderId="11" xfId="0" applyFont="1" applyFill="1" applyBorder="1" applyAlignment="1" applyProtection="1">
      <alignment horizontal="center" vertical="center" wrapText="1"/>
      <protection locked="0"/>
    </xf>
    <xf numFmtId="0" fontId="35" fillId="0" borderId="17" xfId="0" applyFont="1" applyFill="1" applyBorder="1" applyAlignment="1" applyProtection="1">
      <alignment horizontal="center" vertical="center" wrapText="1"/>
      <protection locked="0"/>
    </xf>
    <xf numFmtId="0" fontId="2" fillId="20" borderId="18" xfId="0" applyFont="1" applyFill="1" applyBorder="1" applyAlignment="1" applyProtection="1">
      <alignment horizontal="center" vertical="center" wrapText="1"/>
      <protection locked="0"/>
    </xf>
    <xf numFmtId="0" fontId="2" fillId="20" borderId="19"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left" vertical="center" wrapText="1" indent="2"/>
      <protection locked="0"/>
    </xf>
    <xf numFmtId="0" fontId="36" fillId="0" borderId="20" xfId="0" applyFont="1" applyFill="1" applyBorder="1" applyAlignment="1" applyProtection="1">
      <alignment horizontal="center" vertical="center" wrapText="1"/>
      <protection locked="0"/>
    </xf>
    <xf numFmtId="0" fontId="37" fillId="0" borderId="20" xfId="0" applyFont="1" applyFill="1" applyBorder="1" applyAlignment="1" applyProtection="1">
      <alignment horizontal="right" vertical="center" wrapText="1"/>
      <protection locked="0"/>
    </xf>
    <xf numFmtId="0" fontId="2" fillId="20" borderId="15" xfId="0" applyFont="1" applyFill="1" applyBorder="1" applyAlignment="1" applyProtection="1">
      <alignment vertical="center" wrapText="1"/>
      <protection locked="0"/>
    </xf>
    <xf numFmtId="0" fontId="2" fillId="20" borderId="21" xfId="0" applyFont="1" applyFill="1" applyBorder="1" applyAlignment="1" applyProtection="1">
      <alignment horizontal="center" vertical="center" wrapText="1"/>
      <protection locked="0"/>
    </xf>
    <xf numFmtId="0" fontId="2" fillId="20" borderId="0" xfId="0" applyFont="1" applyFill="1" applyAlignment="1" applyProtection="1">
      <alignment horizontal="center" vertical="center" wrapText="1"/>
      <protection locked="0"/>
    </xf>
    <xf numFmtId="0" fontId="31" fillId="22" borderId="11"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wrapText="1" indent="2"/>
      <protection locked="0"/>
    </xf>
    <xf numFmtId="0" fontId="36" fillId="0" borderId="22" xfId="0" applyFont="1" applyFill="1" applyBorder="1" applyAlignment="1" applyProtection="1">
      <alignment horizontal="center" vertical="center" wrapText="1"/>
      <protection locked="0"/>
    </xf>
    <xf numFmtId="0" fontId="37" fillId="0" borderId="22" xfId="0" applyFont="1" applyFill="1" applyBorder="1" applyAlignment="1" applyProtection="1">
      <alignment horizontal="right" vertical="center" wrapText="1"/>
      <protection locked="0"/>
    </xf>
    <xf numFmtId="0" fontId="0" fillId="20" borderId="21" xfId="0" applyFill="1" applyBorder="1" applyAlignment="1" applyProtection="1">
      <alignment vertical="center" wrapText="1"/>
      <protection locked="0"/>
    </xf>
    <xf numFmtId="0" fontId="2" fillId="20" borderId="0" xfId="0" applyFont="1" applyFill="1" applyBorder="1" applyAlignment="1" applyProtection="1">
      <alignment vertical="center" wrapText="1"/>
      <protection locked="0"/>
    </xf>
    <xf numFmtId="0" fontId="2" fillId="20" borderId="0" xfId="0" applyFont="1" applyFill="1" applyBorder="1" applyAlignment="1" applyProtection="1">
      <alignment horizontal="center" vertical="center" wrapText="1"/>
      <protection locked="0"/>
    </xf>
    <xf numFmtId="0" fontId="2" fillId="20" borderId="23" xfId="0" applyFont="1" applyFill="1" applyBorder="1" applyAlignment="1" applyProtection="1">
      <alignment horizontal="center" vertical="center" wrapText="1"/>
      <protection locked="0"/>
    </xf>
    <xf numFmtId="176" fontId="31" fillId="22" borderId="24" xfId="0" applyNumberFormat="1" applyFont="1" applyFill="1" applyBorder="1" applyAlignment="1" applyProtection="1">
      <alignment horizontal="center" vertical="center" wrapText="1"/>
      <protection locked="0"/>
    </xf>
    <xf numFmtId="176" fontId="31" fillId="22" borderId="25" xfId="0" applyNumberFormat="1" applyFont="1" applyFill="1" applyBorder="1" applyAlignment="1" applyProtection="1">
      <alignment horizontal="center" vertical="center" wrapText="1"/>
      <protection locked="0"/>
    </xf>
    <xf numFmtId="0" fontId="36" fillId="0" borderId="26" xfId="0" applyFont="1" applyFill="1" applyBorder="1" applyAlignment="1" applyProtection="1">
      <alignment horizontal="left" vertical="center" wrapText="1" indent="2"/>
      <protection locked="0"/>
    </xf>
    <xf numFmtId="0" fontId="36" fillId="0" borderId="26" xfId="0" applyFont="1" applyFill="1" applyBorder="1" applyAlignment="1" applyProtection="1">
      <alignment horizontal="center" vertical="center" wrapText="1"/>
      <protection locked="0"/>
    </xf>
    <xf numFmtId="0" fontId="37" fillId="0" borderId="26" xfId="0" applyFont="1" applyFill="1" applyBorder="1" applyAlignment="1" applyProtection="1">
      <alignment horizontal="right" vertical="center" wrapText="1"/>
      <protection locked="0"/>
    </xf>
    <xf numFmtId="0" fontId="0" fillId="20" borderId="18" xfId="0" applyFill="1" applyBorder="1" applyAlignment="1" applyProtection="1">
      <alignment vertical="center" wrapText="1"/>
      <protection locked="0"/>
    </xf>
    <xf numFmtId="0" fontId="2" fillId="20" borderId="27" xfId="0" applyFont="1" applyFill="1" applyBorder="1" applyAlignment="1" applyProtection="1">
      <alignment vertical="center" wrapText="1"/>
      <protection locked="0"/>
    </xf>
    <xf numFmtId="0" fontId="2" fillId="20" borderId="27" xfId="0" applyFont="1" applyFill="1" applyBorder="1" applyAlignment="1" applyProtection="1">
      <alignment horizontal="center" vertical="center" wrapText="1"/>
      <protection locked="0"/>
    </xf>
    <xf numFmtId="0" fontId="0" fillId="20" borderId="27" xfId="0" applyFill="1" applyBorder="1" applyAlignment="1" applyProtection="1">
      <alignment vertical="center" wrapText="1"/>
      <protection locked="0"/>
    </xf>
    <xf numFmtId="0" fontId="2" fillId="20" borderId="28" xfId="0" applyFont="1" applyFill="1" applyBorder="1" applyAlignment="1" applyProtection="1">
      <alignment horizontal="center" vertical="center" wrapText="1"/>
      <protection locked="0"/>
    </xf>
    <xf numFmtId="0" fontId="2" fillId="20" borderId="0" xfId="0" applyFont="1" applyFill="1" applyAlignment="1" applyProtection="1">
      <alignment vertical="center" wrapText="1"/>
      <protection locked="0"/>
    </xf>
    <xf numFmtId="0" fontId="29" fillId="20" borderId="29" xfId="0" applyFont="1" applyFill="1" applyBorder="1" applyAlignment="1" applyProtection="1" quotePrefix="1">
      <alignment horizontal="left" vertical="center" indent="2"/>
      <protection locked="0"/>
    </xf>
    <xf numFmtId="0" fontId="29" fillId="20" borderId="30" xfId="0" applyFont="1" applyFill="1" applyBorder="1" applyAlignment="1" applyProtection="1" quotePrefix="1">
      <alignment horizontal="left" vertical="center" indent="2"/>
      <protection locked="0"/>
    </xf>
    <xf numFmtId="0" fontId="29" fillId="20" borderId="31" xfId="0" applyFont="1" applyFill="1" applyBorder="1" applyAlignment="1" applyProtection="1" quotePrefix="1">
      <alignment horizontal="left" vertical="center" indent="2"/>
      <protection locked="0"/>
    </xf>
    <xf numFmtId="0" fontId="2" fillId="20" borderId="32" xfId="0" applyFont="1" applyFill="1" applyBorder="1" applyAlignment="1" applyProtection="1" quotePrefix="1">
      <alignment horizontal="left" vertical="center" indent="5"/>
      <protection locked="0"/>
    </xf>
    <xf numFmtId="0" fontId="2" fillId="20" borderId="33" xfId="0" applyFont="1" applyFill="1" applyBorder="1" applyAlignment="1" applyProtection="1" quotePrefix="1">
      <alignment horizontal="left" vertical="center" indent="5"/>
      <protection locked="0"/>
    </xf>
    <xf numFmtId="0" fontId="2" fillId="20" borderId="34" xfId="0" applyFont="1" applyFill="1" applyBorder="1" applyAlignment="1" applyProtection="1" quotePrefix="1">
      <alignment horizontal="left" vertical="center" indent="5"/>
      <protection locked="0"/>
    </xf>
    <xf numFmtId="0" fontId="29" fillId="20" borderId="35" xfId="0" applyFont="1" applyFill="1" applyBorder="1" applyAlignment="1" applyProtection="1">
      <alignment horizontal="left" indent="1"/>
      <protection locked="0"/>
    </xf>
    <xf numFmtId="0" fontId="2" fillId="20" borderId="35" xfId="0" applyFont="1" applyFill="1" applyBorder="1" applyAlignment="1" applyProtection="1">
      <alignment horizontal="left" indent="5"/>
      <protection locked="0"/>
    </xf>
    <xf numFmtId="0" fontId="2" fillId="20" borderId="35" xfId="0" applyFont="1" applyFill="1" applyBorder="1" applyAlignment="1" applyProtection="1" quotePrefix="1">
      <alignment horizontal="left" vertical="center" indent="5"/>
      <protection locked="0"/>
    </xf>
    <xf numFmtId="0" fontId="2" fillId="20" borderId="0" xfId="0" applyFont="1" applyFill="1" applyBorder="1" applyAlignment="1" applyProtection="1" quotePrefix="1">
      <alignment horizontal="left" vertical="center" indent="5"/>
      <protection locked="0"/>
    </xf>
    <xf numFmtId="0" fontId="2" fillId="20" borderId="36" xfId="0" applyFont="1" applyFill="1" applyBorder="1" applyAlignment="1" applyProtection="1" quotePrefix="1">
      <alignment horizontal="left" vertical="center" indent="5"/>
      <protection locked="0"/>
    </xf>
    <xf numFmtId="0" fontId="1" fillId="20" borderId="30" xfId="0" applyFont="1" applyFill="1" applyBorder="1" applyAlignment="1" applyProtection="1">
      <alignment vertical="center" wrapText="1"/>
      <protection locked="0"/>
    </xf>
    <xf numFmtId="0" fontId="2" fillId="20" borderId="0" xfId="0" applyFont="1" applyFill="1" applyBorder="1" applyAlignment="1" applyProtection="1">
      <alignment horizontal="left" indent="5"/>
      <protection locked="0"/>
    </xf>
    <xf numFmtId="0" fontId="2" fillId="20" borderId="0" xfId="0" applyFont="1" applyFill="1" applyAlignment="1" applyProtection="1">
      <alignment horizontal="justify"/>
      <protection locked="0"/>
    </xf>
    <xf numFmtId="0" fontId="2" fillId="20" borderId="0" xfId="0" applyFont="1" applyFill="1" applyAlignment="1" applyProtection="1">
      <alignment horizontal="center" wrapText="1"/>
      <protection locked="0"/>
    </xf>
    <xf numFmtId="0" fontId="2" fillId="20" borderId="0" xfId="0" applyFont="1" applyFill="1" applyAlignment="1" applyProtection="1">
      <alignment horizontal="justify" wrapText="1"/>
      <protection locked="0"/>
    </xf>
    <xf numFmtId="0" fontId="2" fillId="20" borderId="0" xfId="0" applyFont="1" applyFill="1" applyAlignment="1" applyProtection="1">
      <alignment wrapText="1"/>
      <protection locked="0"/>
    </xf>
    <xf numFmtId="0" fontId="5" fillId="20" borderId="0" xfId="0" applyFont="1" applyFill="1" applyAlignment="1" applyProtection="1">
      <alignment vertical="center" wrapText="1"/>
      <protection locked="0"/>
    </xf>
    <xf numFmtId="0" fontId="27" fillId="20" borderId="37" xfId="0" applyNumberFormat="1" applyFont="1" applyFill="1" applyBorder="1" applyAlignment="1" applyProtection="1">
      <alignment horizontal="left" vertical="center" wrapText="1"/>
      <protection hidden="1"/>
    </xf>
    <xf numFmtId="0" fontId="27" fillId="20" borderId="38" xfId="0" applyFont="1" applyFill="1" applyBorder="1" applyAlignment="1" applyProtection="1">
      <alignment horizontal="left" vertical="center" wrapText="1"/>
      <protection hidden="1"/>
    </xf>
    <xf numFmtId="174" fontId="36" fillId="0" borderId="20" xfId="42" applyNumberFormat="1" applyFont="1" applyFill="1" applyBorder="1" applyAlignment="1" applyProtection="1">
      <alignment horizontal="left" vertical="center" wrapText="1" indent="2"/>
      <protection hidden="1"/>
    </xf>
    <xf numFmtId="174" fontId="36" fillId="0" borderId="22" xfId="42" applyNumberFormat="1" applyFont="1" applyFill="1" applyBorder="1" applyAlignment="1" applyProtection="1">
      <alignment horizontal="left" vertical="center" wrapText="1" indent="2"/>
      <protection hidden="1"/>
    </xf>
    <xf numFmtId="174" fontId="36" fillId="0" borderId="26" xfId="42" applyNumberFormat="1" applyFont="1" applyFill="1" applyBorder="1" applyAlignment="1" applyProtection="1">
      <alignment horizontal="left" vertical="center" wrapText="1" indent="2"/>
      <protection hidden="1"/>
    </xf>
    <xf numFmtId="0" fontId="36" fillId="0" borderId="20" xfId="0" applyFont="1" applyFill="1" applyBorder="1" applyAlignment="1" applyProtection="1">
      <alignment horizontal="center" vertical="center" wrapText="1"/>
      <protection hidden="1"/>
    </xf>
    <xf numFmtId="0" fontId="36" fillId="0" borderId="22" xfId="0" applyFont="1" applyFill="1" applyBorder="1" applyAlignment="1" applyProtection="1">
      <alignment horizontal="center" vertical="center" wrapText="1"/>
      <protection hidden="1"/>
    </xf>
    <xf numFmtId="174" fontId="36" fillId="0" borderId="26" xfId="42" applyNumberFormat="1" applyFont="1" applyFill="1" applyBorder="1" applyAlignment="1" applyProtection="1">
      <alignment horizontal="center" vertical="center" wrapText="1"/>
      <protection hidden="1"/>
    </xf>
    <xf numFmtId="174" fontId="38" fillId="0" borderId="20" xfId="42" applyNumberFormat="1" applyFont="1" applyFill="1" applyBorder="1" applyAlignment="1" applyProtection="1">
      <alignment horizontal="right" vertical="center" wrapText="1"/>
      <protection hidden="1"/>
    </xf>
    <xf numFmtId="43" fontId="37" fillId="0" borderId="22" xfId="42" applyFont="1" applyFill="1" applyBorder="1" applyAlignment="1" applyProtection="1">
      <alignment horizontal="right" vertical="center" wrapText="1"/>
      <protection hidden="1"/>
    </xf>
    <xf numFmtId="173" fontId="37" fillId="0" borderId="26" xfId="42" applyNumberFormat="1" applyFont="1" applyFill="1" applyBorder="1" applyAlignment="1" applyProtection="1">
      <alignment horizontal="right" vertical="center" wrapText="1"/>
      <protection hidden="1"/>
    </xf>
    <xf numFmtId="0" fontId="2" fillId="20" borderId="32" xfId="0" applyFont="1" applyFill="1" applyBorder="1" applyAlignment="1" applyProtection="1" quotePrefix="1">
      <alignment horizontal="left" vertical="center" indent="5"/>
      <protection locked="0"/>
    </xf>
    <xf numFmtId="0" fontId="2" fillId="20" borderId="33" xfId="0" applyFont="1" applyFill="1" applyBorder="1" applyAlignment="1" applyProtection="1" quotePrefix="1">
      <alignment horizontal="left" vertical="center" indent="5"/>
      <protection locked="0"/>
    </xf>
    <xf numFmtId="0" fontId="2" fillId="20" borderId="34" xfId="0" applyFont="1" applyFill="1" applyBorder="1" applyAlignment="1" applyProtection="1" quotePrefix="1">
      <alignment horizontal="left" vertical="center" indent="5"/>
      <protection locked="0"/>
    </xf>
    <xf numFmtId="0" fontId="2" fillId="20" borderId="39" xfId="0" applyFont="1" applyFill="1" applyBorder="1" applyAlignment="1" applyProtection="1">
      <alignment horizontal="center" vertical="center" wrapText="1"/>
      <protection locked="0"/>
    </xf>
    <xf numFmtId="0" fontId="2" fillId="20" borderId="15" xfId="0" applyFont="1" applyFill="1" applyBorder="1" applyAlignment="1" applyProtection="1">
      <alignment horizontal="center" vertical="center" wrapText="1"/>
      <protection locked="0"/>
    </xf>
    <xf numFmtId="0" fontId="2" fillId="20" borderId="16" xfId="0" applyFont="1" applyFill="1" applyBorder="1" applyAlignment="1" applyProtection="1">
      <alignment horizontal="center" vertical="center" wrapText="1"/>
      <protection locked="0"/>
    </xf>
    <xf numFmtId="0" fontId="2" fillId="20" borderId="40" xfId="0" applyFont="1" applyFill="1" applyBorder="1" applyAlignment="1" applyProtection="1">
      <alignment horizontal="center" vertical="center" wrapText="1"/>
      <protection locked="0"/>
    </xf>
    <xf numFmtId="0" fontId="2" fillId="20" borderId="13" xfId="0" applyFont="1" applyFill="1" applyBorder="1" applyAlignment="1" applyProtection="1">
      <alignment horizontal="center" vertical="center" wrapText="1"/>
      <protection locked="0"/>
    </xf>
    <xf numFmtId="0" fontId="2" fillId="20" borderId="14" xfId="0" applyFont="1" applyFill="1" applyBorder="1" applyAlignment="1" applyProtection="1">
      <alignment horizontal="center" vertical="center" wrapText="1"/>
      <protection locked="0"/>
    </xf>
    <xf numFmtId="0" fontId="1" fillId="20" borderId="35"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39" fillId="0" borderId="33" xfId="0" applyFont="1" applyFill="1" applyBorder="1" applyAlignment="1" applyProtection="1">
      <alignment horizontal="center" vertical="center" wrapText="1"/>
      <protection locked="0"/>
    </xf>
    <xf numFmtId="0" fontId="41" fillId="0" borderId="33" xfId="0" applyFont="1" applyFill="1" applyBorder="1" applyAlignment="1" applyProtection="1">
      <alignment horizontal="center" vertical="center" wrapText="1"/>
      <protection locked="0"/>
    </xf>
    <xf numFmtId="0" fontId="45" fillId="20" borderId="0" xfId="0" applyFont="1" applyFill="1" applyAlignment="1" applyProtection="1">
      <alignmen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xdr:row>
      <xdr:rowOff>238125</xdr:rowOff>
    </xdr:from>
    <xdr:to>
      <xdr:col>6</xdr:col>
      <xdr:colOff>552450</xdr:colOff>
      <xdr:row>6</xdr:row>
      <xdr:rowOff>19050</xdr:rowOff>
    </xdr:to>
    <xdr:sp>
      <xdr:nvSpPr>
        <xdr:cNvPr id="1" name="AutoShape 4"/>
        <xdr:cNvSpPr>
          <a:spLocks/>
        </xdr:cNvSpPr>
      </xdr:nvSpPr>
      <xdr:spPr>
        <a:xfrm>
          <a:off x="7781925" y="1143000"/>
          <a:ext cx="457200" cy="609600"/>
        </a:xfrm>
        <a:prstGeom prst="leftRightArrow">
          <a:avLst>
            <a:gd name="adj" fmla="val -2708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9</xdr:row>
      <xdr:rowOff>9525</xdr:rowOff>
    </xdr:from>
    <xdr:to>
      <xdr:col>0</xdr:col>
      <xdr:colOff>904875</xdr:colOff>
      <xdr:row>20</xdr:row>
      <xdr:rowOff>180975</xdr:rowOff>
    </xdr:to>
    <xdr:sp>
      <xdr:nvSpPr>
        <xdr:cNvPr id="2" name="AutoShape 9"/>
        <xdr:cNvSpPr>
          <a:spLocks/>
        </xdr:cNvSpPr>
      </xdr:nvSpPr>
      <xdr:spPr>
        <a:xfrm>
          <a:off x="180975" y="2486025"/>
          <a:ext cx="723900" cy="2286000"/>
        </a:xfrm>
        <a:prstGeom prst="rightArrow">
          <a:avLst>
            <a:gd name="adj" fmla="val 21050"/>
          </a:avLst>
        </a:prstGeom>
        <a:noFill/>
        <a:ln w="12700" cmpd="sng">
          <a:solidFill>
            <a:srgbClr val="000000"/>
          </a:solidFill>
          <a:headEnd type="none"/>
          <a:tailEnd type="none"/>
        </a:ln>
      </xdr:spPr>
      <xdr:txBody>
        <a:bodyPr vertOverflow="clip" wrap="square" anchor="ctr"/>
        <a:p>
          <a:pPr algn="ctr">
            <a:defRPr/>
          </a:pPr>
          <a:r>
            <a:rPr lang="en-US" cap="none" sz="1300" b="1" i="0" u="none" baseline="0">
              <a:solidFill>
                <a:srgbClr val="FF0000"/>
              </a:solidFill>
              <a:latin typeface="Calibri"/>
              <a:ea typeface="Calibri"/>
              <a:cs typeface="Calibri"/>
            </a:rPr>
            <a:t>LƯU Ý</a:t>
          </a:r>
        </a:p>
      </xdr:txBody>
    </xdr:sp>
    <xdr:clientData/>
  </xdr:twoCellAnchor>
  <xdr:twoCellAnchor>
    <xdr:from>
      <xdr:col>2</xdr:col>
      <xdr:colOff>171450</xdr:colOff>
      <xdr:row>2</xdr:row>
      <xdr:rowOff>95250</xdr:rowOff>
    </xdr:from>
    <xdr:to>
      <xdr:col>2</xdr:col>
      <xdr:colOff>1400175</xdr:colOff>
      <xdr:row>7</xdr:row>
      <xdr:rowOff>142875</xdr:rowOff>
    </xdr:to>
    <xdr:grpSp>
      <xdr:nvGrpSpPr>
        <xdr:cNvPr id="3" name="Group 21"/>
        <xdr:cNvGrpSpPr>
          <a:grpSpLocks/>
        </xdr:cNvGrpSpPr>
      </xdr:nvGrpSpPr>
      <xdr:grpSpPr>
        <a:xfrm>
          <a:off x="2400300" y="723900"/>
          <a:ext cx="1228725" cy="1428750"/>
          <a:chOff x="238" y="76"/>
          <a:chExt cx="129" cy="135"/>
        </a:xfrm>
        <a:solidFill>
          <a:srgbClr val="FFFFFF"/>
        </a:solidFill>
      </xdr:grpSpPr>
      <xdr:sp>
        <xdr:nvSpPr>
          <xdr:cNvPr id="4" name="AutoShape 2"/>
          <xdr:cNvSpPr>
            <a:spLocks/>
          </xdr:cNvSpPr>
        </xdr:nvSpPr>
        <xdr:spPr>
          <a:xfrm>
            <a:off x="238" y="76"/>
            <a:ext cx="129" cy="135"/>
          </a:xfrm>
          <a:prstGeom prst="rightArrow">
            <a:avLst>
              <a:gd name="adj1" fmla="val 34495"/>
              <a:gd name="adj2" fmla="val -24814"/>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Calibri"/>
                <a:ea typeface="Calibri"/>
                <a:cs typeface="Calibri"/>
              </a:rPr>
              <a:t>
</a:t>
            </a:r>
          </a:p>
        </xdr:txBody>
      </xdr:sp>
      <xdr:sp>
        <xdr:nvSpPr>
          <xdr:cNvPr id="5" name="Line 18"/>
          <xdr:cNvSpPr>
            <a:spLocks/>
          </xdr:cNvSpPr>
        </xdr:nvSpPr>
        <xdr:spPr>
          <a:xfrm>
            <a:off x="239" y="143"/>
            <a:ext cx="126"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190500</xdr:colOff>
      <xdr:row>3</xdr:row>
      <xdr:rowOff>190500</xdr:rowOff>
    </xdr:from>
    <xdr:to>
      <xdr:col>2</xdr:col>
      <xdr:colOff>1285875</xdr:colOff>
      <xdr:row>4</xdr:row>
      <xdr:rowOff>209550</xdr:rowOff>
    </xdr:to>
    <xdr:sp macro="[0]!ModKetQua">
      <xdr:nvSpPr>
        <xdr:cNvPr id="6" name="Rectangle 20"/>
        <xdr:cNvSpPr>
          <a:spLocks/>
        </xdr:cNvSpPr>
      </xdr:nvSpPr>
      <xdr:spPr>
        <a:xfrm>
          <a:off x="2419350" y="1095375"/>
          <a:ext cx="1095375" cy="29527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FF0000"/>
              </a:solidFill>
              <a:latin typeface="Calibri"/>
              <a:ea typeface="Calibri"/>
              <a:cs typeface="Calibri"/>
            </a:rPr>
            <a:t>- KẾT QUẢ      </a:t>
          </a:r>
          <a:r>
            <a:rPr lang="en-US" cap="none" sz="1000" b="1" i="0" u="none" baseline="0">
              <a:latin typeface="Calibri"/>
              <a:ea typeface="Calibri"/>
              <a:cs typeface="Calibri"/>
            </a:rPr>
            <a:t>[ctrl q]</a:t>
          </a:r>
        </a:p>
      </xdr:txBody>
    </xdr:sp>
    <xdr:clientData/>
  </xdr:twoCellAnchor>
  <xdr:twoCellAnchor>
    <xdr:from>
      <xdr:col>2</xdr:col>
      <xdr:colOff>190500</xdr:colOff>
      <xdr:row>5</xdr:row>
      <xdr:rowOff>19050</xdr:rowOff>
    </xdr:from>
    <xdr:to>
      <xdr:col>2</xdr:col>
      <xdr:colOff>1285875</xdr:colOff>
      <xdr:row>6</xdr:row>
      <xdr:rowOff>38100</xdr:rowOff>
    </xdr:to>
    <xdr:sp macro="[0]!ModInKetQua">
      <xdr:nvSpPr>
        <xdr:cNvPr id="7" name="Rectangle 22"/>
        <xdr:cNvSpPr>
          <a:spLocks/>
        </xdr:cNvSpPr>
      </xdr:nvSpPr>
      <xdr:spPr>
        <a:xfrm>
          <a:off x="2419350" y="1476375"/>
          <a:ext cx="1095375" cy="29527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FF0000"/>
              </a:solidFill>
              <a:latin typeface="Calibri"/>
              <a:ea typeface="Calibri"/>
              <a:cs typeface="Calibri"/>
            </a:rPr>
            <a:t>- IN KẾT QUẢ </a:t>
          </a:r>
          <a:r>
            <a:rPr lang="en-US" cap="none" sz="1000" b="1" i="0" u="none" baseline="0">
              <a:latin typeface="Calibri"/>
              <a:ea typeface="Calibri"/>
              <a:cs typeface="Calibri"/>
            </a:rPr>
            <a:t>[ctrl 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U71"/>
  <sheetViews>
    <sheetView tabSelected="1" zoomScalePageLayoutView="0" workbookViewId="0" topLeftCell="A1">
      <selection activeCell="L1" sqref="L1:IV16384"/>
    </sheetView>
  </sheetViews>
  <sheetFormatPr defaultColWidth="9.140625" defaultRowHeight="15" customHeight="1" zeroHeight="1"/>
  <cols>
    <col min="1" max="1" width="17.7109375" style="1" customWidth="1"/>
    <col min="2" max="2" width="15.7109375" style="1" customWidth="1"/>
    <col min="3" max="3" width="22.7109375" style="1" customWidth="1"/>
    <col min="4" max="4" width="32.7109375" style="1" customWidth="1"/>
    <col min="5" max="5" width="10.7109375" style="1" customWidth="1"/>
    <col min="6" max="6" width="15.7109375" style="1" customWidth="1"/>
    <col min="7" max="7" width="9.57421875" style="1" customWidth="1"/>
    <col min="8" max="8" width="32.7109375" style="1" customWidth="1"/>
    <col min="9" max="9" width="10.7109375" style="1" customWidth="1"/>
    <col min="10" max="10" width="15.7109375" style="1" customWidth="1"/>
    <col min="11" max="11" width="9.140625" style="1" customWidth="1"/>
    <col min="12" max="26" width="0" style="1" hidden="1" customWidth="1"/>
    <col min="27" max="27" width="10.7109375" style="4" hidden="1" customWidth="1"/>
    <col min="28" max="28" width="20.7109375" style="4" hidden="1" customWidth="1"/>
    <col min="29" max="29" width="7.7109375" style="4" hidden="1" customWidth="1"/>
    <col min="30" max="34" width="8.7109375" style="4" hidden="1" customWidth="1"/>
    <col min="35" max="36" width="9.7109375" style="4" hidden="1" customWidth="1"/>
    <col min="37" max="37" width="3.7109375" style="4" hidden="1" customWidth="1"/>
    <col min="38" max="38" width="10.7109375" style="4" hidden="1" customWidth="1"/>
    <col min="39" max="39" width="20.7109375" style="4" hidden="1" customWidth="1"/>
    <col min="40" max="40" width="7.7109375" style="4" hidden="1" customWidth="1"/>
    <col min="41" max="41" width="9.7109375" style="4" hidden="1" customWidth="1"/>
    <col min="42" max="47" width="8.7109375" style="4" hidden="1" customWidth="1"/>
    <col min="48" max="16384" width="0" style="1" hidden="1" customWidth="1"/>
  </cols>
  <sheetData>
    <row r="1" spans="12:39" ht="15" customHeight="1" thickBot="1">
      <c r="L1" s="84" t="s">
        <v>48</v>
      </c>
      <c r="AA1" s="2" t="s">
        <v>15</v>
      </c>
      <c r="AB1" s="3" t="s">
        <v>24</v>
      </c>
      <c r="AL1" s="2" t="s">
        <v>15</v>
      </c>
      <c r="AM1" s="3" t="s">
        <v>14</v>
      </c>
    </row>
    <row r="2" spans="1:47" ht="34.5" customHeight="1" thickBot="1">
      <c r="A2" s="5" t="s">
        <v>29</v>
      </c>
      <c r="B2" s="6">
        <v>25</v>
      </c>
      <c r="C2" s="80"/>
      <c r="D2" s="82" t="s">
        <v>46</v>
      </c>
      <c r="E2" s="83"/>
      <c r="F2" s="83"/>
      <c r="G2" s="81"/>
      <c r="H2" s="82" t="s">
        <v>47</v>
      </c>
      <c r="I2" s="82"/>
      <c r="J2" s="82"/>
      <c r="AA2" s="7" t="s">
        <v>10</v>
      </c>
      <c r="AB2" s="7" t="s">
        <v>9</v>
      </c>
      <c r="AC2" s="7" t="s">
        <v>8</v>
      </c>
      <c r="AD2" s="77" t="s">
        <v>0</v>
      </c>
      <c r="AE2" s="78"/>
      <c r="AF2" s="78"/>
      <c r="AG2" s="78"/>
      <c r="AH2" s="78"/>
      <c r="AI2" s="78"/>
      <c r="AJ2" s="79"/>
      <c r="AL2" s="7" t="s">
        <v>10</v>
      </c>
      <c r="AM2" s="7" t="s">
        <v>9</v>
      </c>
      <c r="AN2" s="7" t="s">
        <v>8</v>
      </c>
      <c r="AO2" s="74" t="s">
        <v>0</v>
      </c>
      <c r="AP2" s="75"/>
      <c r="AQ2" s="75"/>
      <c r="AR2" s="75"/>
      <c r="AS2" s="75"/>
      <c r="AT2" s="75"/>
      <c r="AU2" s="76"/>
    </row>
    <row r="3" spans="1:47" ht="21.75" customHeight="1" thickBot="1">
      <c r="A3" s="12" t="s">
        <v>11</v>
      </c>
      <c r="B3" s="13" t="s">
        <v>14</v>
      </c>
      <c r="C3" s="80"/>
      <c r="D3" s="14" t="s">
        <v>9</v>
      </c>
      <c r="E3" s="14" t="s">
        <v>8</v>
      </c>
      <c r="F3" s="14" t="s">
        <v>26</v>
      </c>
      <c r="G3" s="81"/>
      <c r="H3" s="14" t="s">
        <v>9</v>
      </c>
      <c r="I3" s="14" t="s">
        <v>8</v>
      </c>
      <c r="J3" s="14" t="s">
        <v>26</v>
      </c>
      <c r="AA3" s="15"/>
      <c r="AB3" s="15"/>
      <c r="AC3" s="15"/>
      <c r="AD3" s="8">
        <v>100</v>
      </c>
      <c r="AE3" s="16">
        <v>150</v>
      </c>
      <c r="AF3" s="8">
        <v>200</v>
      </c>
      <c r="AG3" s="16">
        <v>250</v>
      </c>
      <c r="AH3" s="9">
        <v>300</v>
      </c>
      <c r="AI3" s="16">
        <v>350</v>
      </c>
      <c r="AJ3" s="16">
        <v>400</v>
      </c>
      <c r="AL3" s="15"/>
      <c r="AM3" s="15"/>
      <c r="AN3" s="15"/>
      <c r="AO3" s="16">
        <v>100</v>
      </c>
      <c r="AP3" s="16">
        <v>150</v>
      </c>
      <c r="AQ3" s="8">
        <v>200</v>
      </c>
      <c r="AR3" s="16">
        <v>250</v>
      </c>
      <c r="AS3" s="9">
        <v>300</v>
      </c>
      <c r="AT3" s="9">
        <v>350</v>
      </c>
      <c r="AU3" s="16">
        <v>400</v>
      </c>
    </row>
    <row r="4" spans="1:47" ht="21.75" customHeight="1">
      <c r="A4" s="12" t="s">
        <v>2</v>
      </c>
      <c r="B4" s="13">
        <v>250</v>
      </c>
      <c r="C4" s="80"/>
      <c r="D4" s="17" t="s">
        <v>25</v>
      </c>
      <c r="E4" s="18" t="s">
        <v>3</v>
      </c>
      <c r="F4" s="19">
        <v>327</v>
      </c>
      <c r="G4" s="81"/>
      <c r="H4" s="62" t="str">
        <f>+IF(F4="Không có","",D4)</f>
        <v>Xi măng PC 40</v>
      </c>
      <c r="I4" s="65" t="str">
        <f>+IF(F4="Không có","","kg")</f>
        <v>kg</v>
      </c>
      <c r="J4" s="68">
        <f>+IF(F5="Không có","",$B$2)</f>
        <v>25</v>
      </c>
      <c r="AA4" s="7" t="s">
        <v>18</v>
      </c>
      <c r="AB4" s="20" t="s">
        <v>16</v>
      </c>
      <c r="AC4" s="7" t="s">
        <v>3</v>
      </c>
      <c r="AD4" s="10">
        <v>230</v>
      </c>
      <c r="AE4" s="7">
        <v>296</v>
      </c>
      <c r="AF4" s="10">
        <v>361</v>
      </c>
      <c r="AG4" s="7">
        <v>434</v>
      </c>
      <c r="AH4" s="11">
        <v>470</v>
      </c>
      <c r="AI4" s="7" t="s">
        <v>42</v>
      </c>
      <c r="AJ4" s="7" t="s">
        <v>42</v>
      </c>
      <c r="AL4" s="7" t="s">
        <v>18</v>
      </c>
      <c r="AM4" s="20" t="s">
        <v>25</v>
      </c>
      <c r="AN4" s="21" t="s">
        <v>3</v>
      </c>
      <c r="AO4" s="7" t="s">
        <v>42</v>
      </c>
      <c r="AP4" s="22">
        <v>246</v>
      </c>
      <c r="AQ4" s="21">
        <v>296</v>
      </c>
      <c r="AR4" s="22">
        <v>344</v>
      </c>
      <c r="AS4" s="21">
        <v>394</v>
      </c>
      <c r="AT4" s="22">
        <v>455</v>
      </c>
      <c r="AU4" s="21">
        <v>470</v>
      </c>
    </row>
    <row r="5" spans="1:47" ht="21.75" customHeight="1">
      <c r="A5" s="12" t="s">
        <v>10</v>
      </c>
      <c r="B5" s="23" t="s">
        <v>13</v>
      </c>
      <c r="C5" s="80"/>
      <c r="D5" s="24" t="s">
        <v>5</v>
      </c>
      <c r="E5" s="25" t="s">
        <v>27</v>
      </c>
      <c r="F5" s="26">
        <v>0.475</v>
      </c>
      <c r="G5" s="81"/>
      <c r="H5" s="63" t="str">
        <f>+IF(F5="Không có","",D5)</f>
        <v>Cát vàng</v>
      </c>
      <c r="I5" s="66" t="str">
        <f>+IF(F5="Không có","","lít")</f>
        <v>lít</v>
      </c>
      <c r="J5" s="69">
        <f>+IF(F5="Không có","",$J$4*(F5*10^3)/$F$4)</f>
        <v>36.31498470948012</v>
      </c>
      <c r="AA5" s="27"/>
      <c r="AB5" s="28" t="s">
        <v>5</v>
      </c>
      <c r="AC5" s="21" t="s">
        <v>7</v>
      </c>
      <c r="AD5" s="29">
        <v>0.514</v>
      </c>
      <c r="AE5" s="21">
        <v>0.488</v>
      </c>
      <c r="AF5" s="29">
        <v>0.464</v>
      </c>
      <c r="AG5" s="21">
        <v>0.426</v>
      </c>
      <c r="AH5" s="30">
        <v>0.427</v>
      </c>
      <c r="AI5" s="21" t="s">
        <v>42</v>
      </c>
      <c r="AJ5" s="21" t="s">
        <v>42</v>
      </c>
      <c r="AL5" s="27"/>
      <c r="AM5" s="28" t="s">
        <v>5</v>
      </c>
      <c r="AN5" s="21" t="s">
        <v>7</v>
      </c>
      <c r="AO5" s="21" t="s">
        <v>42</v>
      </c>
      <c r="AP5" s="22">
        <v>0.508</v>
      </c>
      <c r="AQ5" s="21">
        <v>0.489</v>
      </c>
      <c r="AR5" s="22">
        <v>0.47</v>
      </c>
      <c r="AS5" s="21">
        <v>0.447</v>
      </c>
      <c r="AT5" s="22">
        <v>0.414</v>
      </c>
      <c r="AU5" s="21">
        <v>0.427</v>
      </c>
    </row>
    <row r="6" spans="1:47" ht="21.75" customHeight="1">
      <c r="A6" s="12" t="s">
        <v>12</v>
      </c>
      <c r="B6" s="13" t="s">
        <v>28</v>
      </c>
      <c r="C6" s="80"/>
      <c r="D6" s="24" t="s">
        <v>19</v>
      </c>
      <c r="E6" s="25" t="s">
        <v>27</v>
      </c>
      <c r="F6" s="26">
        <v>0.881</v>
      </c>
      <c r="G6" s="81"/>
      <c r="H6" s="63" t="str">
        <f>+IF(F6="Không có","",D6)</f>
        <v>Đá dăm 1x2 (mm)</v>
      </c>
      <c r="I6" s="66" t="str">
        <f>+IF(F6="Không có","","lít")</f>
        <v>lít</v>
      </c>
      <c r="J6" s="69">
        <f>+IF(F6="Không có","",$J$4*(F6*10^3)/$F$4)</f>
        <v>67.35474006116208</v>
      </c>
      <c r="AA6" s="27"/>
      <c r="AB6" s="28" t="s">
        <v>17</v>
      </c>
      <c r="AC6" s="21" t="s">
        <v>7</v>
      </c>
      <c r="AD6" s="29">
        <v>0.902</v>
      </c>
      <c r="AE6" s="21">
        <v>0.888</v>
      </c>
      <c r="AF6" s="29">
        <v>0.874</v>
      </c>
      <c r="AG6" s="21">
        <v>0.86</v>
      </c>
      <c r="AH6" s="30">
        <v>0.86</v>
      </c>
      <c r="AI6" s="21" t="s">
        <v>42</v>
      </c>
      <c r="AJ6" s="21" t="s">
        <v>42</v>
      </c>
      <c r="AL6" s="27"/>
      <c r="AM6" s="28" t="s">
        <v>17</v>
      </c>
      <c r="AN6" s="21" t="s">
        <v>7</v>
      </c>
      <c r="AO6" s="21" t="s">
        <v>42</v>
      </c>
      <c r="AP6" s="22">
        <v>0.899</v>
      </c>
      <c r="AQ6" s="21">
        <v>0.888</v>
      </c>
      <c r="AR6" s="22">
        <v>0.877</v>
      </c>
      <c r="AS6" s="21">
        <v>0.87</v>
      </c>
      <c r="AT6" s="22">
        <v>0.857</v>
      </c>
      <c r="AU6" s="21">
        <v>0.86</v>
      </c>
    </row>
    <row r="7" spans="1:47" ht="21.75" customHeight="1">
      <c r="A7" s="60">
        <f>+IF(B7&gt;0,"Phụ gia","")</f>
      </c>
      <c r="B7" s="31"/>
      <c r="C7" s="80"/>
      <c r="D7" s="24" t="s">
        <v>1</v>
      </c>
      <c r="E7" s="25" t="s">
        <v>4</v>
      </c>
      <c r="F7" s="26">
        <v>185</v>
      </c>
      <c r="G7" s="81"/>
      <c r="H7" s="63" t="str">
        <f>+IF(F7="Không có","",D7)</f>
        <v>Nước</v>
      </c>
      <c r="I7" s="66" t="str">
        <f>+IF(F7="Không có","","lít")</f>
        <v>lít</v>
      </c>
      <c r="J7" s="69">
        <f>+IF(F7="Không có","",$J$4*F7/$F$4)</f>
        <v>14.143730886850152</v>
      </c>
      <c r="AA7" s="27"/>
      <c r="AB7" s="28" t="s">
        <v>1</v>
      </c>
      <c r="AC7" s="21" t="s">
        <v>4</v>
      </c>
      <c r="AD7" s="29">
        <v>195</v>
      </c>
      <c r="AE7" s="21">
        <v>195</v>
      </c>
      <c r="AF7" s="29">
        <v>195</v>
      </c>
      <c r="AG7" s="21">
        <v>198</v>
      </c>
      <c r="AH7" s="30">
        <v>186</v>
      </c>
      <c r="AI7" s="21" t="s">
        <v>42</v>
      </c>
      <c r="AJ7" s="21" t="s">
        <v>42</v>
      </c>
      <c r="AL7" s="27"/>
      <c r="AM7" s="28" t="s">
        <v>1</v>
      </c>
      <c r="AN7" s="21" t="s">
        <v>4</v>
      </c>
      <c r="AO7" s="21" t="s">
        <v>42</v>
      </c>
      <c r="AP7" s="22">
        <v>195</v>
      </c>
      <c r="AQ7" s="21">
        <v>195</v>
      </c>
      <c r="AR7" s="22">
        <v>195</v>
      </c>
      <c r="AS7" s="21">
        <v>195</v>
      </c>
      <c r="AT7" s="22">
        <v>200</v>
      </c>
      <c r="AU7" s="21">
        <v>186</v>
      </c>
    </row>
    <row r="8" spans="1:47" ht="21.75" customHeight="1" thickBot="1">
      <c r="A8" s="61">
        <f>+IF(B8&gt;0,"ĐMCP phụ gia","")</f>
      </c>
      <c r="B8" s="32"/>
      <c r="C8" s="80"/>
      <c r="D8" s="33" t="s">
        <v>6</v>
      </c>
      <c r="E8" s="34"/>
      <c r="F8" s="35"/>
      <c r="G8" s="81"/>
      <c r="H8" s="64" t="str">
        <f>A7&amp;" "&amp;B7</f>
        <v> </v>
      </c>
      <c r="I8" s="67">
        <f>+IF(B8&gt;0,"lít","")</f>
      </c>
      <c r="J8" s="70">
        <f>+IF(B8&gt;0,$J$4*B8/10^3,"")</f>
      </c>
      <c r="AA8" s="36"/>
      <c r="AB8" s="37" t="s">
        <v>6</v>
      </c>
      <c r="AC8" s="15"/>
      <c r="AD8" s="38"/>
      <c r="AE8" s="36"/>
      <c r="AF8" s="39"/>
      <c r="AG8" s="15"/>
      <c r="AH8" s="40" t="s">
        <v>43</v>
      </c>
      <c r="AI8" s="15" t="s">
        <v>42</v>
      </c>
      <c r="AJ8" s="15" t="s">
        <v>42</v>
      </c>
      <c r="AL8" s="36"/>
      <c r="AM8" s="37" t="s">
        <v>6</v>
      </c>
      <c r="AN8" s="15"/>
      <c r="AO8" s="15" t="s">
        <v>42</v>
      </c>
      <c r="AP8" s="39"/>
      <c r="AQ8" s="36"/>
      <c r="AR8" s="39"/>
      <c r="AS8" s="36"/>
      <c r="AT8" s="39"/>
      <c r="AU8" s="15" t="s">
        <v>43</v>
      </c>
    </row>
    <row r="9" spans="27:47" ht="15" customHeight="1">
      <c r="AA9" s="21" t="s">
        <v>18</v>
      </c>
      <c r="AB9" s="41" t="s">
        <v>16</v>
      </c>
      <c r="AC9" s="21" t="s">
        <v>3</v>
      </c>
      <c r="AD9" s="22">
        <v>218</v>
      </c>
      <c r="AE9" s="21">
        <v>281</v>
      </c>
      <c r="AF9" s="22">
        <v>342</v>
      </c>
      <c r="AG9" s="21">
        <v>405</v>
      </c>
      <c r="AH9" s="30">
        <v>439</v>
      </c>
      <c r="AI9" s="7" t="s">
        <v>42</v>
      </c>
      <c r="AJ9" s="7" t="s">
        <v>42</v>
      </c>
      <c r="AL9" s="21" t="s">
        <v>18</v>
      </c>
      <c r="AM9" s="41" t="s">
        <v>25</v>
      </c>
      <c r="AN9" s="21" t="s">
        <v>3</v>
      </c>
      <c r="AO9" s="7" t="s">
        <v>42</v>
      </c>
      <c r="AP9" s="22">
        <v>233</v>
      </c>
      <c r="AQ9" s="21">
        <v>281</v>
      </c>
      <c r="AR9" s="22">
        <v>327</v>
      </c>
      <c r="AS9" s="21">
        <v>374</v>
      </c>
      <c r="AT9" s="22">
        <v>425</v>
      </c>
      <c r="AU9" s="21">
        <v>439</v>
      </c>
    </row>
    <row r="10" spans="2:47" ht="15" customHeight="1">
      <c r="B10" s="42" t="s">
        <v>30</v>
      </c>
      <c r="C10" s="43"/>
      <c r="D10" s="43"/>
      <c r="E10" s="43"/>
      <c r="F10" s="43"/>
      <c r="G10" s="43"/>
      <c r="H10" s="43"/>
      <c r="I10" s="43"/>
      <c r="J10" s="44"/>
      <c r="AA10" s="27"/>
      <c r="AB10" s="41" t="s">
        <v>5</v>
      </c>
      <c r="AC10" s="21" t="s">
        <v>7</v>
      </c>
      <c r="AD10" s="22">
        <v>0.516</v>
      </c>
      <c r="AE10" s="21">
        <v>0.493</v>
      </c>
      <c r="AF10" s="22">
        <v>0.469</v>
      </c>
      <c r="AG10" s="21">
        <v>0.444</v>
      </c>
      <c r="AH10" s="30">
        <v>0.444</v>
      </c>
      <c r="AI10" s="21" t="s">
        <v>42</v>
      </c>
      <c r="AJ10" s="21" t="s">
        <v>42</v>
      </c>
      <c r="AL10" s="27"/>
      <c r="AM10" s="41" t="s">
        <v>5</v>
      </c>
      <c r="AN10" s="21" t="s">
        <v>7</v>
      </c>
      <c r="AO10" s="21" t="s">
        <v>42</v>
      </c>
      <c r="AP10" s="22">
        <v>0.51</v>
      </c>
      <c r="AQ10" s="21">
        <v>0.493</v>
      </c>
      <c r="AR10" s="22">
        <v>0.475</v>
      </c>
      <c r="AS10" s="21">
        <v>0.457</v>
      </c>
      <c r="AT10" s="22">
        <v>0.432</v>
      </c>
      <c r="AU10" s="21">
        <v>0.444</v>
      </c>
    </row>
    <row r="11" spans="2:47" ht="15" customHeight="1">
      <c r="B11" s="45" t="s">
        <v>31</v>
      </c>
      <c r="C11" s="46"/>
      <c r="D11" s="46"/>
      <c r="E11" s="46"/>
      <c r="F11" s="46"/>
      <c r="G11" s="46"/>
      <c r="H11" s="46"/>
      <c r="I11" s="46"/>
      <c r="J11" s="47"/>
      <c r="K11" s="48"/>
      <c r="AA11" s="27"/>
      <c r="AB11" s="41" t="s">
        <v>19</v>
      </c>
      <c r="AC11" s="21" t="s">
        <v>7</v>
      </c>
      <c r="AD11" s="22">
        <v>0.905</v>
      </c>
      <c r="AE11" s="21">
        <v>0.891</v>
      </c>
      <c r="AF11" s="22">
        <v>0.878</v>
      </c>
      <c r="AG11" s="21">
        <v>0.865</v>
      </c>
      <c r="AH11" s="30">
        <v>0.865</v>
      </c>
      <c r="AI11" s="21" t="s">
        <v>42</v>
      </c>
      <c r="AJ11" s="21" t="s">
        <v>42</v>
      </c>
      <c r="AL11" s="27"/>
      <c r="AM11" s="41" t="s">
        <v>19</v>
      </c>
      <c r="AN11" s="21" t="s">
        <v>7</v>
      </c>
      <c r="AO11" s="21" t="s">
        <v>42</v>
      </c>
      <c r="AP11" s="22">
        <v>0.903</v>
      </c>
      <c r="AQ11" s="21">
        <v>0.891</v>
      </c>
      <c r="AR11" s="22">
        <v>0.881</v>
      </c>
      <c r="AS11" s="21">
        <v>0.872</v>
      </c>
      <c r="AT11" s="22">
        <v>0.86</v>
      </c>
      <c r="AU11" s="21">
        <v>0.865</v>
      </c>
    </row>
    <row r="12" spans="2:47" ht="15" customHeight="1">
      <c r="B12" s="42" t="s">
        <v>32</v>
      </c>
      <c r="C12" s="43"/>
      <c r="D12" s="43"/>
      <c r="E12" s="43"/>
      <c r="F12" s="43"/>
      <c r="G12" s="43"/>
      <c r="H12" s="43"/>
      <c r="I12" s="43"/>
      <c r="J12" s="44"/>
      <c r="K12" s="49"/>
      <c r="AA12" s="27"/>
      <c r="AB12" s="41" t="s">
        <v>1</v>
      </c>
      <c r="AC12" s="21" t="s">
        <v>4</v>
      </c>
      <c r="AD12" s="22">
        <v>185</v>
      </c>
      <c r="AE12" s="21">
        <v>185</v>
      </c>
      <c r="AF12" s="22">
        <v>185</v>
      </c>
      <c r="AG12" s="21">
        <v>185</v>
      </c>
      <c r="AH12" s="30">
        <v>174</v>
      </c>
      <c r="AI12" s="21" t="s">
        <v>42</v>
      </c>
      <c r="AJ12" s="21" t="s">
        <v>42</v>
      </c>
      <c r="AL12" s="27"/>
      <c r="AM12" s="41" t="s">
        <v>1</v>
      </c>
      <c r="AN12" s="21" t="s">
        <v>4</v>
      </c>
      <c r="AO12" s="21" t="s">
        <v>42</v>
      </c>
      <c r="AP12" s="22">
        <v>185</v>
      </c>
      <c r="AQ12" s="21">
        <v>185</v>
      </c>
      <c r="AR12" s="22">
        <v>185</v>
      </c>
      <c r="AS12" s="21">
        <v>185</v>
      </c>
      <c r="AT12" s="22">
        <v>187</v>
      </c>
      <c r="AU12" s="21">
        <v>174</v>
      </c>
    </row>
    <row r="13" spans="2:47" ht="16.5" thickBot="1">
      <c r="B13" s="50" t="s">
        <v>33</v>
      </c>
      <c r="C13" s="51"/>
      <c r="D13" s="51"/>
      <c r="E13" s="51"/>
      <c r="F13" s="51"/>
      <c r="G13" s="51"/>
      <c r="H13" s="51"/>
      <c r="I13" s="51"/>
      <c r="J13" s="52"/>
      <c r="K13" s="48"/>
      <c r="AA13" s="27"/>
      <c r="AB13" s="41" t="s">
        <v>6</v>
      </c>
      <c r="AC13" s="21"/>
      <c r="AE13" s="27"/>
      <c r="AG13" s="27"/>
      <c r="AH13" s="30" t="s">
        <v>43</v>
      </c>
      <c r="AI13" s="15" t="s">
        <v>42</v>
      </c>
      <c r="AJ13" s="15" t="s">
        <v>42</v>
      </c>
      <c r="AL13" s="27"/>
      <c r="AM13" s="41" t="s">
        <v>6</v>
      </c>
      <c r="AN13" s="21"/>
      <c r="AO13" s="15" t="s">
        <v>42</v>
      </c>
      <c r="AQ13" s="27"/>
      <c r="AS13" s="27"/>
      <c r="AU13" s="21" t="s">
        <v>43</v>
      </c>
    </row>
    <row r="14" spans="2:47" ht="15" customHeight="1">
      <c r="B14" s="50" t="s">
        <v>34</v>
      </c>
      <c r="C14" s="51"/>
      <c r="D14" s="51"/>
      <c r="E14" s="51"/>
      <c r="F14" s="51"/>
      <c r="G14" s="51"/>
      <c r="H14" s="51"/>
      <c r="I14" s="51"/>
      <c r="J14" s="52"/>
      <c r="K14" s="49"/>
      <c r="AA14" s="7" t="s">
        <v>18</v>
      </c>
      <c r="AB14" s="20" t="s">
        <v>16</v>
      </c>
      <c r="AC14" s="7" t="s">
        <v>3</v>
      </c>
      <c r="AD14" s="10">
        <v>207</v>
      </c>
      <c r="AE14" s="7">
        <v>266</v>
      </c>
      <c r="AF14" s="10">
        <v>323</v>
      </c>
      <c r="AG14" s="7">
        <v>384</v>
      </c>
      <c r="AH14" s="11">
        <v>455</v>
      </c>
      <c r="AI14" s="7" t="s">
        <v>42</v>
      </c>
      <c r="AJ14" s="7" t="s">
        <v>42</v>
      </c>
      <c r="AL14" s="7" t="s">
        <v>18</v>
      </c>
      <c r="AM14" s="20" t="s">
        <v>25</v>
      </c>
      <c r="AN14" s="7" t="s">
        <v>3</v>
      </c>
      <c r="AO14" s="7" t="s">
        <v>42</v>
      </c>
      <c r="AP14" s="10">
        <v>221</v>
      </c>
      <c r="AQ14" s="7">
        <v>266</v>
      </c>
      <c r="AR14" s="10">
        <v>309</v>
      </c>
      <c r="AS14" s="7">
        <v>354</v>
      </c>
      <c r="AT14" s="10">
        <v>398</v>
      </c>
      <c r="AU14" s="7">
        <v>455</v>
      </c>
    </row>
    <row r="15" spans="2:47" ht="15" customHeight="1">
      <c r="B15" s="45" t="s">
        <v>35</v>
      </c>
      <c r="C15" s="46"/>
      <c r="D15" s="46"/>
      <c r="E15" s="46"/>
      <c r="F15" s="46"/>
      <c r="G15" s="46"/>
      <c r="H15" s="46"/>
      <c r="I15" s="46"/>
      <c r="J15" s="47"/>
      <c r="K15" s="49"/>
      <c r="AA15" s="27"/>
      <c r="AB15" s="41" t="s">
        <v>5</v>
      </c>
      <c r="AC15" s="21" t="s">
        <v>7</v>
      </c>
      <c r="AD15" s="22">
        <v>0.516</v>
      </c>
      <c r="AE15" s="21">
        <v>0.496</v>
      </c>
      <c r="AF15" s="22">
        <v>0.471</v>
      </c>
      <c r="AG15" s="21">
        <v>0.452</v>
      </c>
      <c r="AH15" s="30">
        <v>0.414</v>
      </c>
      <c r="AI15" s="21" t="s">
        <v>42</v>
      </c>
      <c r="AJ15" s="21" t="s">
        <v>42</v>
      </c>
      <c r="AL15" s="27"/>
      <c r="AM15" s="28" t="s">
        <v>5</v>
      </c>
      <c r="AN15" s="21" t="s">
        <v>7</v>
      </c>
      <c r="AO15" s="21" t="s">
        <v>42</v>
      </c>
      <c r="AP15" s="29">
        <v>0.511</v>
      </c>
      <c r="AQ15" s="21">
        <v>0.496</v>
      </c>
      <c r="AR15" s="29">
        <v>0.479</v>
      </c>
      <c r="AS15" s="21">
        <v>0.464</v>
      </c>
      <c r="AT15" s="29">
        <v>0.358</v>
      </c>
      <c r="AU15" s="21">
        <v>0.414</v>
      </c>
    </row>
    <row r="16" spans="2:47" ht="15" customHeight="1">
      <c r="B16" s="42" t="s">
        <v>36</v>
      </c>
      <c r="C16" s="43"/>
      <c r="D16" s="43"/>
      <c r="E16" s="43"/>
      <c r="F16" s="43"/>
      <c r="G16" s="43"/>
      <c r="H16" s="43"/>
      <c r="I16" s="43"/>
      <c r="J16" s="44"/>
      <c r="K16" s="49"/>
      <c r="AA16" s="27"/>
      <c r="AB16" s="41" t="s">
        <v>20</v>
      </c>
      <c r="AC16" s="21" t="s">
        <v>7</v>
      </c>
      <c r="AD16" s="22">
        <v>0.906</v>
      </c>
      <c r="AE16" s="21">
        <v>0.891</v>
      </c>
      <c r="AF16" s="22">
        <v>0.882</v>
      </c>
      <c r="AG16" s="21">
        <v>0.864</v>
      </c>
      <c r="AH16" s="30">
        <v>0.851</v>
      </c>
      <c r="AI16" s="21" t="s">
        <v>42</v>
      </c>
      <c r="AJ16" s="21" t="s">
        <v>42</v>
      </c>
      <c r="AL16" s="27"/>
      <c r="AM16" s="28" t="s">
        <v>20</v>
      </c>
      <c r="AN16" s="21" t="s">
        <v>7</v>
      </c>
      <c r="AO16" s="21" t="s">
        <v>42</v>
      </c>
      <c r="AP16" s="29">
        <v>0.902</v>
      </c>
      <c r="AQ16" s="21">
        <v>0.891</v>
      </c>
      <c r="AR16" s="29">
        <v>0.882</v>
      </c>
      <c r="AS16" s="21">
        <v>0.87</v>
      </c>
      <c r="AT16" s="29">
        <v>0.864</v>
      </c>
      <c r="AU16" s="21">
        <v>0.851</v>
      </c>
    </row>
    <row r="17" spans="2:47" ht="15" customHeight="1">
      <c r="B17" s="50" t="s">
        <v>37</v>
      </c>
      <c r="C17" s="51"/>
      <c r="D17" s="51"/>
      <c r="E17" s="51"/>
      <c r="F17" s="51"/>
      <c r="G17" s="51"/>
      <c r="H17" s="51"/>
      <c r="I17" s="51"/>
      <c r="J17" s="52"/>
      <c r="K17" s="48"/>
      <c r="AA17" s="27"/>
      <c r="AB17" s="41" t="s">
        <v>1</v>
      </c>
      <c r="AC17" s="21" t="s">
        <v>4</v>
      </c>
      <c r="AD17" s="22">
        <v>175</v>
      </c>
      <c r="AE17" s="21">
        <v>175</v>
      </c>
      <c r="AF17" s="22">
        <v>175</v>
      </c>
      <c r="AG17" s="21">
        <v>175</v>
      </c>
      <c r="AH17" s="30">
        <v>180</v>
      </c>
      <c r="AI17" s="21" t="s">
        <v>42</v>
      </c>
      <c r="AJ17" s="21" t="s">
        <v>42</v>
      </c>
      <c r="AL17" s="27"/>
      <c r="AM17" s="28" t="s">
        <v>1</v>
      </c>
      <c r="AN17" s="21" t="s">
        <v>4</v>
      </c>
      <c r="AO17" s="21" t="s">
        <v>42</v>
      </c>
      <c r="AP17" s="29">
        <v>175</v>
      </c>
      <c r="AQ17" s="21">
        <v>175</v>
      </c>
      <c r="AR17" s="29">
        <v>175</v>
      </c>
      <c r="AS17" s="21">
        <v>175</v>
      </c>
      <c r="AT17" s="29">
        <v>175</v>
      </c>
      <c r="AU17" s="21">
        <v>180</v>
      </c>
    </row>
    <row r="18" spans="2:47" ht="15" customHeight="1" thickBot="1">
      <c r="B18" s="45" t="s">
        <v>38</v>
      </c>
      <c r="C18" s="46"/>
      <c r="D18" s="46"/>
      <c r="E18" s="46"/>
      <c r="F18" s="46"/>
      <c r="G18" s="46"/>
      <c r="H18" s="46"/>
      <c r="I18" s="46"/>
      <c r="J18" s="47"/>
      <c r="K18" s="49"/>
      <c r="AA18" s="27"/>
      <c r="AB18" s="41"/>
      <c r="AC18" s="21"/>
      <c r="AD18" s="22"/>
      <c r="AE18" s="21"/>
      <c r="AF18" s="22"/>
      <c r="AG18" s="21"/>
      <c r="AH18" s="30"/>
      <c r="AI18" s="15"/>
      <c r="AJ18" s="15"/>
      <c r="AL18" s="36"/>
      <c r="AM18" s="37"/>
      <c r="AN18" s="15"/>
      <c r="AO18" s="15"/>
      <c r="AP18" s="38"/>
      <c r="AQ18" s="15"/>
      <c r="AR18" s="38"/>
      <c r="AS18" s="15"/>
      <c r="AT18" s="38"/>
      <c r="AU18" s="15"/>
    </row>
    <row r="19" spans="2:47" ht="15" customHeight="1">
      <c r="B19" s="42" t="s">
        <v>39</v>
      </c>
      <c r="C19" s="43"/>
      <c r="D19" s="43"/>
      <c r="E19" s="43"/>
      <c r="F19" s="43"/>
      <c r="G19" s="43"/>
      <c r="H19" s="43"/>
      <c r="I19" s="43"/>
      <c r="J19" s="44"/>
      <c r="K19" s="49"/>
      <c r="AA19" s="7" t="s">
        <v>18</v>
      </c>
      <c r="AB19" s="20" t="s">
        <v>16</v>
      </c>
      <c r="AC19" s="7" t="s">
        <v>3</v>
      </c>
      <c r="AD19" s="10">
        <v>195</v>
      </c>
      <c r="AE19" s="7">
        <v>250</v>
      </c>
      <c r="AF19" s="10">
        <v>305</v>
      </c>
      <c r="AG19" s="7">
        <v>362</v>
      </c>
      <c r="AH19" s="11">
        <v>422</v>
      </c>
      <c r="AI19" s="7" t="s">
        <v>42</v>
      </c>
      <c r="AJ19" s="7" t="s">
        <v>42</v>
      </c>
      <c r="AL19" s="21" t="s">
        <v>18</v>
      </c>
      <c r="AM19" s="28" t="s">
        <v>25</v>
      </c>
      <c r="AN19" s="21" t="s">
        <v>3</v>
      </c>
      <c r="AO19" s="7" t="s">
        <v>42</v>
      </c>
      <c r="AP19" s="22">
        <v>208</v>
      </c>
      <c r="AQ19" s="21">
        <v>250</v>
      </c>
      <c r="AR19" s="22">
        <v>292</v>
      </c>
      <c r="AS19" s="21">
        <v>333</v>
      </c>
      <c r="AT19" s="22">
        <v>375</v>
      </c>
      <c r="AU19" s="21">
        <v>422</v>
      </c>
    </row>
    <row r="20" spans="2:47" ht="15" customHeight="1">
      <c r="B20" s="50" t="s">
        <v>40</v>
      </c>
      <c r="C20" s="51"/>
      <c r="D20" s="51"/>
      <c r="E20" s="51"/>
      <c r="F20" s="51"/>
      <c r="G20" s="51"/>
      <c r="H20" s="51"/>
      <c r="I20" s="51"/>
      <c r="J20" s="52"/>
      <c r="K20" s="48"/>
      <c r="AA20" s="27"/>
      <c r="AB20" s="41" t="s">
        <v>5</v>
      </c>
      <c r="AC20" s="21" t="s">
        <v>7</v>
      </c>
      <c r="AD20" s="22">
        <v>0.516</v>
      </c>
      <c r="AE20" s="21">
        <v>0.499</v>
      </c>
      <c r="AF20" s="22">
        <v>0.477</v>
      </c>
      <c r="AG20" s="21">
        <v>0.457</v>
      </c>
      <c r="AH20" s="30">
        <v>0.431</v>
      </c>
      <c r="AI20" s="21" t="s">
        <v>42</v>
      </c>
      <c r="AJ20" s="21" t="s">
        <v>42</v>
      </c>
      <c r="AL20" s="27"/>
      <c r="AM20" s="41" t="s">
        <v>5</v>
      </c>
      <c r="AN20" s="21" t="s">
        <v>7</v>
      </c>
      <c r="AO20" s="21" t="s">
        <v>42</v>
      </c>
      <c r="AP20" s="22">
        <v>0.513</v>
      </c>
      <c r="AQ20" s="21">
        <v>0.499</v>
      </c>
      <c r="AR20" s="22">
        <v>0.486</v>
      </c>
      <c r="AS20" s="21">
        <v>0.468</v>
      </c>
      <c r="AT20" s="22">
        <v>0.45</v>
      </c>
      <c r="AU20" s="21">
        <v>0.431</v>
      </c>
    </row>
    <row r="21" spans="2:47" ht="15" customHeight="1">
      <c r="B21" s="71" t="s">
        <v>41</v>
      </c>
      <c r="C21" s="72"/>
      <c r="D21" s="72"/>
      <c r="E21" s="72"/>
      <c r="F21" s="72"/>
      <c r="G21" s="72"/>
      <c r="H21" s="72"/>
      <c r="I21" s="72"/>
      <c r="J21" s="73"/>
      <c r="K21" s="49"/>
      <c r="AA21" s="27"/>
      <c r="AB21" s="41" t="s">
        <v>22</v>
      </c>
      <c r="AC21" s="21" t="s">
        <v>7</v>
      </c>
      <c r="AD21" s="22">
        <v>0.909</v>
      </c>
      <c r="AE21" s="21">
        <v>0.895</v>
      </c>
      <c r="AF21" s="22">
        <v>0.884</v>
      </c>
      <c r="AG21" s="21">
        <v>0.87</v>
      </c>
      <c r="AH21" s="30">
        <v>0.858</v>
      </c>
      <c r="AI21" s="21" t="s">
        <v>42</v>
      </c>
      <c r="AJ21" s="21" t="s">
        <v>42</v>
      </c>
      <c r="AL21" s="27"/>
      <c r="AM21" s="41" t="s">
        <v>22</v>
      </c>
      <c r="AN21" s="21" t="s">
        <v>7</v>
      </c>
      <c r="AO21" s="21" t="s">
        <v>42</v>
      </c>
      <c r="AP21" s="22">
        <v>0.905</v>
      </c>
      <c r="AQ21" s="21">
        <v>0.895</v>
      </c>
      <c r="AR21" s="22">
        <v>0.883</v>
      </c>
      <c r="AS21" s="21">
        <v>0.877</v>
      </c>
      <c r="AT21" s="22">
        <v>0.867</v>
      </c>
      <c r="AU21" s="21">
        <v>0.858</v>
      </c>
    </row>
    <row r="22" spans="10:47" ht="15" customHeight="1">
      <c r="J22" s="53"/>
      <c r="K22" s="54"/>
      <c r="AA22" s="27"/>
      <c r="AB22" s="41" t="s">
        <v>1</v>
      </c>
      <c r="AC22" s="21" t="s">
        <v>4</v>
      </c>
      <c r="AD22" s="22">
        <v>165</v>
      </c>
      <c r="AE22" s="21">
        <v>165</v>
      </c>
      <c r="AF22" s="22">
        <v>165</v>
      </c>
      <c r="AG22" s="21">
        <v>165</v>
      </c>
      <c r="AH22" s="30">
        <v>165</v>
      </c>
      <c r="AI22" s="21" t="s">
        <v>42</v>
      </c>
      <c r="AJ22" s="21" t="s">
        <v>42</v>
      </c>
      <c r="AL22" s="27"/>
      <c r="AM22" s="41" t="s">
        <v>1</v>
      </c>
      <c r="AN22" s="21" t="s">
        <v>4</v>
      </c>
      <c r="AO22" s="21" t="s">
        <v>42</v>
      </c>
      <c r="AP22" s="22">
        <v>165</v>
      </c>
      <c r="AQ22" s="21">
        <v>165</v>
      </c>
      <c r="AR22" s="22">
        <v>165</v>
      </c>
      <c r="AS22" s="21">
        <v>165</v>
      </c>
      <c r="AT22" s="22">
        <v>165</v>
      </c>
      <c r="AU22" s="21">
        <v>167</v>
      </c>
    </row>
    <row r="23" spans="27:47" ht="15" customHeight="1" hidden="1" thickBot="1">
      <c r="AA23" s="27"/>
      <c r="AB23" s="41"/>
      <c r="AC23" s="21"/>
      <c r="AD23" s="22"/>
      <c r="AE23" s="21"/>
      <c r="AF23" s="22"/>
      <c r="AG23" s="21"/>
      <c r="AH23" s="30"/>
      <c r="AI23" s="15"/>
      <c r="AJ23" s="15"/>
      <c r="AL23" s="27"/>
      <c r="AM23" s="41"/>
      <c r="AN23" s="21"/>
      <c r="AO23" s="15"/>
      <c r="AP23" s="22"/>
      <c r="AQ23" s="21"/>
      <c r="AR23" s="22"/>
      <c r="AS23" s="21"/>
      <c r="AT23" s="22"/>
      <c r="AU23" s="21"/>
    </row>
    <row r="24" spans="27:47" ht="15" customHeight="1" hidden="1">
      <c r="AA24" s="7" t="s">
        <v>21</v>
      </c>
      <c r="AB24" s="20" t="s">
        <v>16</v>
      </c>
      <c r="AC24" s="7" t="s">
        <v>3</v>
      </c>
      <c r="AD24" s="10">
        <v>242</v>
      </c>
      <c r="AE24" s="7">
        <v>311</v>
      </c>
      <c r="AF24" s="10">
        <v>383</v>
      </c>
      <c r="AG24" s="7">
        <v>462</v>
      </c>
      <c r="AH24" s="11">
        <v>488</v>
      </c>
      <c r="AI24" s="7" t="s">
        <v>42</v>
      </c>
      <c r="AJ24" s="7" t="s">
        <v>42</v>
      </c>
      <c r="AL24" s="7" t="s">
        <v>21</v>
      </c>
      <c r="AM24" s="20" t="s">
        <v>25</v>
      </c>
      <c r="AN24" s="7" t="s">
        <v>3</v>
      </c>
      <c r="AO24" s="7" t="s">
        <v>42</v>
      </c>
      <c r="AP24" s="10">
        <v>257</v>
      </c>
      <c r="AQ24" s="7">
        <v>311</v>
      </c>
      <c r="AR24" s="10">
        <v>363</v>
      </c>
      <c r="AS24" s="7">
        <v>416</v>
      </c>
      <c r="AT24" s="10">
        <v>484</v>
      </c>
      <c r="AU24" s="7">
        <v>488</v>
      </c>
    </row>
    <row r="25" spans="27:47" ht="15" customHeight="1" hidden="1">
      <c r="AA25" s="27"/>
      <c r="AB25" s="28" t="s">
        <v>5</v>
      </c>
      <c r="AC25" s="21" t="s">
        <v>7</v>
      </c>
      <c r="AD25" s="29">
        <v>0.496</v>
      </c>
      <c r="AE25" s="21">
        <v>0.471</v>
      </c>
      <c r="AF25" s="29">
        <v>0.439</v>
      </c>
      <c r="AG25" s="21">
        <v>0.398</v>
      </c>
      <c r="AH25" s="30">
        <v>0.41</v>
      </c>
      <c r="AI25" s="21" t="s">
        <v>42</v>
      </c>
      <c r="AJ25" s="21" t="s">
        <v>42</v>
      </c>
      <c r="AL25" s="27"/>
      <c r="AM25" s="28" t="s">
        <v>5</v>
      </c>
      <c r="AN25" s="21" t="s">
        <v>7</v>
      </c>
      <c r="AO25" s="21" t="s">
        <v>42</v>
      </c>
      <c r="AP25" s="29">
        <v>0.491</v>
      </c>
      <c r="AQ25" s="21">
        <v>0.471</v>
      </c>
      <c r="AR25" s="29">
        <v>0.449</v>
      </c>
      <c r="AS25" s="21">
        <v>0.422</v>
      </c>
      <c r="AT25" s="29">
        <v>0.383</v>
      </c>
      <c r="AU25" s="21">
        <v>0.41</v>
      </c>
    </row>
    <row r="26" spans="27:47" ht="15" customHeight="1" hidden="1">
      <c r="AA26" s="27"/>
      <c r="AB26" s="28" t="s">
        <v>17</v>
      </c>
      <c r="AC26" s="21" t="s">
        <v>7</v>
      </c>
      <c r="AD26" s="29">
        <v>0.894</v>
      </c>
      <c r="AE26" s="21">
        <v>0.876</v>
      </c>
      <c r="AF26" s="29">
        <v>0.866</v>
      </c>
      <c r="AG26" s="21">
        <v>0.849</v>
      </c>
      <c r="AH26" s="30">
        <v>0.854</v>
      </c>
      <c r="AI26" s="21" t="s">
        <v>42</v>
      </c>
      <c r="AJ26" s="21" t="s">
        <v>42</v>
      </c>
      <c r="AL26" s="27"/>
      <c r="AM26" s="28" t="s">
        <v>17</v>
      </c>
      <c r="AN26" s="21" t="s">
        <v>7</v>
      </c>
      <c r="AO26" s="21" t="s">
        <v>42</v>
      </c>
      <c r="AP26" s="29">
        <v>0.889</v>
      </c>
      <c r="AQ26" s="21">
        <v>0.876</v>
      </c>
      <c r="AR26" s="29">
        <v>0.868</v>
      </c>
      <c r="AS26" s="21">
        <v>0.86</v>
      </c>
      <c r="AT26" s="29">
        <v>0.846</v>
      </c>
      <c r="AU26" s="21">
        <v>0.854</v>
      </c>
    </row>
    <row r="27" spans="1:47" ht="15" customHeight="1" hidden="1">
      <c r="A27" s="55"/>
      <c r="B27" s="56"/>
      <c r="C27" s="56"/>
      <c r="D27" s="56"/>
      <c r="E27" s="56"/>
      <c r="F27" s="56"/>
      <c r="G27" s="56"/>
      <c r="H27" s="56"/>
      <c r="I27" s="56"/>
      <c r="J27" s="56"/>
      <c r="AA27" s="27"/>
      <c r="AB27" s="28" t="s">
        <v>1</v>
      </c>
      <c r="AC27" s="21" t="s">
        <v>4</v>
      </c>
      <c r="AD27" s="29">
        <v>205</v>
      </c>
      <c r="AE27" s="21">
        <v>205</v>
      </c>
      <c r="AF27" s="29">
        <v>205</v>
      </c>
      <c r="AG27" s="21">
        <v>210</v>
      </c>
      <c r="AH27" s="30">
        <v>193</v>
      </c>
      <c r="AI27" s="21" t="s">
        <v>42</v>
      </c>
      <c r="AJ27" s="21" t="s">
        <v>42</v>
      </c>
      <c r="AL27" s="27"/>
      <c r="AM27" s="28" t="s">
        <v>1</v>
      </c>
      <c r="AN27" s="21" t="s">
        <v>4</v>
      </c>
      <c r="AO27" s="21" t="s">
        <v>42</v>
      </c>
      <c r="AP27" s="29">
        <v>205</v>
      </c>
      <c r="AQ27" s="21">
        <v>205</v>
      </c>
      <c r="AR27" s="29">
        <v>205</v>
      </c>
      <c r="AS27" s="21">
        <v>205</v>
      </c>
      <c r="AT27" s="29">
        <v>213</v>
      </c>
      <c r="AU27" s="21">
        <v>193</v>
      </c>
    </row>
    <row r="28" spans="27:47" ht="16.5" hidden="1" thickBot="1">
      <c r="AA28" s="36"/>
      <c r="AB28" s="37" t="s">
        <v>6</v>
      </c>
      <c r="AC28" s="15"/>
      <c r="AD28" s="39"/>
      <c r="AE28" s="36"/>
      <c r="AF28" s="39"/>
      <c r="AG28" s="36"/>
      <c r="AH28" s="15" t="s">
        <v>43</v>
      </c>
      <c r="AI28" s="15" t="s">
        <v>42</v>
      </c>
      <c r="AJ28" s="15" t="s">
        <v>42</v>
      </c>
      <c r="AL28" s="36"/>
      <c r="AM28" s="37" t="s">
        <v>6</v>
      </c>
      <c r="AN28" s="15"/>
      <c r="AO28" s="15" t="s">
        <v>42</v>
      </c>
      <c r="AP28" s="39"/>
      <c r="AQ28" s="36"/>
      <c r="AR28" s="39"/>
      <c r="AS28" s="36"/>
      <c r="AT28" s="39"/>
      <c r="AU28" s="15" t="s">
        <v>43</v>
      </c>
    </row>
    <row r="29" spans="1:47" ht="15" customHeight="1" hidden="1">
      <c r="A29" s="56"/>
      <c r="B29" s="56"/>
      <c r="C29" s="56"/>
      <c r="D29" s="56"/>
      <c r="E29" s="56"/>
      <c r="F29" s="56"/>
      <c r="G29" s="56"/>
      <c r="H29" s="56"/>
      <c r="I29" s="56"/>
      <c r="J29" s="56"/>
      <c r="AA29" s="21" t="s">
        <v>21</v>
      </c>
      <c r="AB29" s="28" t="s">
        <v>16</v>
      </c>
      <c r="AC29" s="21" t="s">
        <v>3</v>
      </c>
      <c r="AD29" s="22">
        <v>230</v>
      </c>
      <c r="AE29" s="21">
        <v>296</v>
      </c>
      <c r="AF29" s="22">
        <v>361</v>
      </c>
      <c r="AG29" s="21">
        <v>434</v>
      </c>
      <c r="AH29" s="30">
        <v>458</v>
      </c>
      <c r="AI29" s="7" t="s">
        <v>42</v>
      </c>
      <c r="AJ29" s="7" t="s">
        <v>42</v>
      </c>
      <c r="AL29" s="21" t="s">
        <v>21</v>
      </c>
      <c r="AM29" s="28" t="s">
        <v>25</v>
      </c>
      <c r="AN29" s="21" t="s">
        <v>3</v>
      </c>
      <c r="AO29" s="7" t="s">
        <v>42</v>
      </c>
      <c r="AP29" s="22">
        <v>246</v>
      </c>
      <c r="AQ29" s="21">
        <v>296</v>
      </c>
      <c r="AR29" s="22">
        <v>344</v>
      </c>
      <c r="AS29" s="21">
        <v>394</v>
      </c>
      <c r="AT29" s="22">
        <v>455</v>
      </c>
      <c r="AU29" s="21">
        <v>458</v>
      </c>
    </row>
    <row r="30" spans="1:47" ht="15" customHeight="1" hidden="1">
      <c r="A30" s="57"/>
      <c r="AA30" s="27"/>
      <c r="AB30" s="28" t="s">
        <v>5</v>
      </c>
      <c r="AC30" s="21" t="s">
        <v>7</v>
      </c>
      <c r="AD30" s="22">
        <v>0.494</v>
      </c>
      <c r="AE30" s="21">
        <v>0.475</v>
      </c>
      <c r="AF30" s="22">
        <v>0.45</v>
      </c>
      <c r="AG30" s="21">
        <v>0.415</v>
      </c>
      <c r="AH30" s="30">
        <v>0.424</v>
      </c>
      <c r="AI30" s="21" t="s">
        <v>42</v>
      </c>
      <c r="AJ30" s="21" t="s">
        <v>42</v>
      </c>
      <c r="AL30" s="27"/>
      <c r="AM30" s="28" t="s">
        <v>5</v>
      </c>
      <c r="AN30" s="21" t="s">
        <v>7</v>
      </c>
      <c r="AO30" s="21" t="s">
        <v>42</v>
      </c>
      <c r="AP30" s="22">
        <v>0.495</v>
      </c>
      <c r="AQ30" s="21">
        <v>0.475</v>
      </c>
      <c r="AR30" s="22">
        <v>0.456</v>
      </c>
      <c r="AS30" s="21">
        <v>0.436</v>
      </c>
      <c r="AT30" s="22">
        <v>0.4</v>
      </c>
      <c r="AU30" s="21">
        <v>0.424</v>
      </c>
    </row>
    <row r="31" spans="1:47" ht="15" customHeight="1" hidden="1">
      <c r="A31" s="56"/>
      <c r="B31" s="56"/>
      <c r="C31" s="56"/>
      <c r="D31" s="56"/>
      <c r="E31" s="56"/>
      <c r="F31" s="56"/>
      <c r="G31" s="56"/>
      <c r="H31" s="56"/>
      <c r="I31" s="56"/>
      <c r="J31" s="56"/>
      <c r="AA31" s="27"/>
      <c r="AB31" s="28" t="s">
        <v>19</v>
      </c>
      <c r="AC31" s="21" t="s">
        <v>7</v>
      </c>
      <c r="AD31" s="22">
        <v>0.903</v>
      </c>
      <c r="AE31" s="21">
        <v>0.881</v>
      </c>
      <c r="AF31" s="22">
        <v>0.866</v>
      </c>
      <c r="AG31" s="21">
        <v>0.858</v>
      </c>
      <c r="AH31" s="30">
        <v>0.861</v>
      </c>
      <c r="AI31" s="21" t="s">
        <v>42</v>
      </c>
      <c r="AJ31" s="21" t="s">
        <v>42</v>
      </c>
      <c r="AL31" s="27"/>
      <c r="AM31" s="28" t="s">
        <v>19</v>
      </c>
      <c r="AN31" s="21" t="s">
        <v>7</v>
      </c>
      <c r="AO31" s="21" t="s">
        <v>42</v>
      </c>
      <c r="AP31" s="22">
        <v>0.891</v>
      </c>
      <c r="AQ31" s="21">
        <v>0.881</v>
      </c>
      <c r="AR31" s="22">
        <v>0.872</v>
      </c>
      <c r="AS31" s="21">
        <v>0.862</v>
      </c>
      <c r="AT31" s="22">
        <v>0.851</v>
      </c>
      <c r="AU31" s="21">
        <v>0.861</v>
      </c>
    </row>
    <row r="32" spans="1:47" ht="15" customHeight="1" hidden="1">
      <c r="A32" s="56"/>
      <c r="B32" s="56"/>
      <c r="C32" s="56"/>
      <c r="D32" s="56"/>
      <c r="E32" s="56"/>
      <c r="F32" s="56"/>
      <c r="G32" s="56"/>
      <c r="H32" s="56"/>
      <c r="I32" s="56"/>
      <c r="J32" s="56"/>
      <c r="AA32" s="27"/>
      <c r="AB32" s="28" t="s">
        <v>1</v>
      </c>
      <c r="AC32" s="21" t="s">
        <v>4</v>
      </c>
      <c r="AD32" s="22">
        <v>195</v>
      </c>
      <c r="AE32" s="21">
        <v>195</v>
      </c>
      <c r="AF32" s="22">
        <v>195</v>
      </c>
      <c r="AG32" s="21">
        <v>195</v>
      </c>
      <c r="AH32" s="30">
        <v>181</v>
      </c>
      <c r="AI32" s="21" t="s">
        <v>42</v>
      </c>
      <c r="AJ32" s="21" t="s">
        <v>42</v>
      </c>
      <c r="AL32" s="27"/>
      <c r="AM32" s="28" t="s">
        <v>1</v>
      </c>
      <c r="AN32" s="21" t="s">
        <v>4</v>
      </c>
      <c r="AO32" s="21" t="s">
        <v>42</v>
      </c>
      <c r="AP32" s="22">
        <v>195</v>
      </c>
      <c r="AQ32" s="21">
        <v>195</v>
      </c>
      <c r="AR32" s="22">
        <v>195</v>
      </c>
      <c r="AS32" s="21">
        <v>195</v>
      </c>
      <c r="AT32" s="22">
        <v>200</v>
      </c>
      <c r="AU32" s="21">
        <v>181</v>
      </c>
    </row>
    <row r="33" spans="1:47" ht="16.5" hidden="1" thickBot="1">
      <c r="A33" s="56"/>
      <c r="B33" s="56"/>
      <c r="C33" s="56"/>
      <c r="D33" s="56"/>
      <c r="E33" s="56"/>
      <c r="F33" s="56"/>
      <c r="G33" s="56"/>
      <c r="H33" s="56"/>
      <c r="I33" s="56"/>
      <c r="J33" s="56"/>
      <c r="AA33" s="27"/>
      <c r="AB33" s="28" t="s">
        <v>6</v>
      </c>
      <c r="AC33" s="21"/>
      <c r="AE33" s="27"/>
      <c r="AG33" s="27"/>
      <c r="AH33" s="30" t="s">
        <v>43</v>
      </c>
      <c r="AI33" s="15" t="s">
        <v>42</v>
      </c>
      <c r="AJ33" s="15" t="s">
        <v>42</v>
      </c>
      <c r="AL33" s="27"/>
      <c r="AM33" s="28" t="s">
        <v>6</v>
      </c>
      <c r="AN33" s="21"/>
      <c r="AO33" s="15" t="s">
        <v>42</v>
      </c>
      <c r="AQ33" s="27"/>
      <c r="AS33" s="27"/>
      <c r="AU33" s="21" t="s">
        <v>43</v>
      </c>
    </row>
    <row r="34" spans="1:47" ht="15" customHeight="1" hidden="1">
      <c r="A34" s="57"/>
      <c r="AA34" s="7" t="s">
        <v>21</v>
      </c>
      <c r="AB34" s="20" t="s">
        <v>16</v>
      </c>
      <c r="AC34" s="7" t="s">
        <v>3</v>
      </c>
      <c r="AD34" s="10">
        <v>218</v>
      </c>
      <c r="AE34" s="7">
        <v>281</v>
      </c>
      <c r="AF34" s="10">
        <v>342</v>
      </c>
      <c r="AG34" s="7">
        <v>405</v>
      </c>
      <c r="AH34" s="11">
        <v>427</v>
      </c>
      <c r="AI34" s="7" t="s">
        <v>42</v>
      </c>
      <c r="AJ34" s="7" t="s">
        <v>42</v>
      </c>
      <c r="AL34" s="7" t="s">
        <v>21</v>
      </c>
      <c r="AM34" s="20" t="s">
        <v>25</v>
      </c>
      <c r="AN34" s="7" t="s">
        <v>3</v>
      </c>
      <c r="AO34" s="7" t="s">
        <v>42</v>
      </c>
      <c r="AP34" s="10">
        <v>233</v>
      </c>
      <c r="AQ34" s="7">
        <v>281</v>
      </c>
      <c r="AR34" s="10">
        <v>327</v>
      </c>
      <c r="AS34" s="7">
        <v>374</v>
      </c>
      <c r="AT34" s="10">
        <v>425</v>
      </c>
      <c r="AU34" s="7">
        <v>427</v>
      </c>
    </row>
    <row r="35" spans="1:47" ht="15" customHeight="1" hidden="1">
      <c r="A35" s="56"/>
      <c r="B35" s="56"/>
      <c r="C35" s="56"/>
      <c r="D35" s="56"/>
      <c r="E35" s="56"/>
      <c r="F35" s="56"/>
      <c r="G35" s="56"/>
      <c r="H35" s="56"/>
      <c r="I35" s="56"/>
      <c r="J35" s="56"/>
      <c r="AA35" s="27"/>
      <c r="AB35" s="28" t="s">
        <v>5</v>
      </c>
      <c r="AC35" s="21" t="s">
        <v>7</v>
      </c>
      <c r="AD35" s="29">
        <v>0.501</v>
      </c>
      <c r="AE35" s="21">
        <v>0.478</v>
      </c>
      <c r="AF35" s="29">
        <v>0.455</v>
      </c>
      <c r="AG35" s="21">
        <v>0.427</v>
      </c>
      <c r="AH35" s="30">
        <v>0.441</v>
      </c>
      <c r="AI35" s="21" t="s">
        <v>42</v>
      </c>
      <c r="AJ35" s="21" t="s">
        <v>42</v>
      </c>
      <c r="AL35" s="27"/>
      <c r="AM35" s="28" t="s">
        <v>5</v>
      </c>
      <c r="AN35" s="21" t="s">
        <v>7</v>
      </c>
      <c r="AO35" s="21" t="s">
        <v>42</v>
      </c>
      <c r="AP35" s="29">
        <v>0.496</v>
      </c>
      <c r="AQ35" s="21">
        <v>0.477</v>
      </c>
      <c r="AR35" s="29">
        <v>0.461</v>
      </c>
      <c r="AS35" s="21">
        <v>0.442</v>
      </c>
      <c r="AT35" s="29">
        <v>0.418</v>
      </c>
      <c r="AU35" s="21">
        <v>0.441</v>
      </c>
    </row>
    <row r="36" spans="1:47" ht="15" customHeight="1" hidden="1">
      <c r="A36" s="57"/>
      <c r="AA36" s="27"/>
      <c r="AB36" s="28" t="s">
        <v>20</v>
      </c>
      <c r="AC36" s="21" t="s">
        <v>7</v>
      </c>
      <c r="AD36" s="29">
        <v>0.896</v>
      </c>
      <c r="AE36" s="21">
        <v>0.882</v>
      </c>
      <c r="AF36" s="29">
        <v>0.867</v>
      </c>
      <c r="AG36" s="21">
        <v>0.858</v>
      </c>
      <c r="AH36" s="30">
        <v>0.861</v>
      </c>
      <c r="AI36" s="21" t="s">
        <v>42</v>
      </c>
      <c r="AJ36" s="21" t="s">
        <v>42</v>
      </c>
      <c r="AL36" s="27"/>
      <c r="AM36" s="28" t="s">
        <v>20</v>
      </c>
      <c r="AN36" s="21" t="s">
        <v>7</v>
      </c>
      <c r="AO36" s="21" t="s">
        <v>42</v>
      </c>
      <c r="AP36" s="29">
        <v>0.891</v>
      </c>
      <c r="AQ36" s="21">
        <v>0.882</v>
      </c>
      <c r="AR36" s="29">
        <v>0.87</v>
      </c>
      <c r="AS36" s="21">
        <v>0.862</v>
      </c>
      <c r="AT36" s="29">
        <v>0.851</v>
      </c>
      <c r="AU36" s="21">
        <v>0.861</v>
      </c>
    </row>
    <row r="37" spans="1:47" ht="15" customHeight="1" hidden="1">
      <c r="A37" s="56"/>
      <c r="B37" s="56"/>
      <c r="C37" s="56"/>
      <c r="D37" s="56"/>
      <c r="E37" s="56"/>
      <c r="F37" s="56"/>
      <c r="G37" s="56"/>
      <c r="H37" s="56"/>
      <c r="I37" s="56"/>
      <c r="J37" s="56"/>
      <c r="AA37" s="27"/>
      <c r="AB37" s="28" t="s">
        <v>1</v>
      </c>
      <c r="AC37" s="21" t="s">
        <v>4</v>
      </c>
      <c r="AD37" s="29">
        <v>185</v>
      </c>
      <c r="AE37" s="21">
        <v>185</v>
      </c>
      <c r="AF37" s="29">
        <v>185</v>
      </c>
      <c r="AG37" s="21">
        <v>185</v>
      </c>
      <c r="AH37" s="30">
        <v>169</v>
      </c>
      <c r="AI37" s="21" t="s">
        <v>42</v>
      </c>
      <c r="AJ37" s="21" t="s">
        <v>42</v>
      </c>
      <c r="AL37" s="27"/>
      <c r="AM37" s="28" t="s">
        <v>1</v>
      </c>
      <c r="AN37" s="21" t="s">
        <v>4</v>
      </c>
      <c r="AO37" s="21" t="s">
        <v>42</v>
      </c>
      <c r="AP37" s="29">
        <v>185</v>
      </c>
      <c r="AQ37" s="21">
        <v>185</v>
      </c>
      <c r="AR37" s="29">
        <v>185</v>
      </c>
      <c r="AS37" s="21">
        <v>185</v>
      </c>
      <c r="AT37" s="29">
        <v>187</v>
      </c>
      <c r="AU37" s="21">
        <v>169</v>
      </c>
    </row>
    <row r="38" spans="1:47" ht="16.5" hidden="1" thickBot="1">
      <c r="A38" s="57"/>
      <c r="AA38" s="36"/>
      <c r="AB38" s="37" t="s">
        <v>6</v>
      </c>
      <c r="AC38" s="15"/>
      <c r="AD38" s="39"/>
      <c r="AE38" s="36"/>
      <c r="AF38" s="39"/>
      <c r="AG38" s="36"/>
      <c r="AH38" s="40" t="s">
        <v>43</v>
      </c>
      <c r="AI38" s="15" t="s">
        <v>42</v>
      </c>
      <c r="AJ38" s="15" t="s">
        <v>42</v>
      </c>
      <c r="AL38" s="36"/>
      <c r="AM38" s="37" t="s">
        <v>6</v>
      </c>
      <c r="AN38" s="15"/>
      <c r="AO38" s="15" t="s">
        <v>42</v>
      </c>
      <c r="AP38" s="39"/>
      <c r="AQ38" s="36"/>
      <c r="AR38" s="39"/>
      <c r="AS38" s="36"/>
      <c r="AT38" s="39"/>
      <c r="AU38" s="15" t="s">
        <v>43</v>
      </c>
    </row>
    <row r="39" spans="1:47" ht="15" customHeight="1" hidden="1">
      <c r="A39" s="56"/>
      <c r="B39" s="56"/>
      <c r="C39" s="56"/>
      <c r="D39" s="56"/>
      <c r="E39" s="56"/>
      <c r="F39" s="56"/>
      <c r="G39" s="56"/>
      <c r="H39" s="56"/>
      <c r="I39" s="56"/>
      <c r="J39" s="56"/>
      <c r="AA39" s="21" t="s">
        <v>21</v>
      </c>
      <c r="AB39" s="28" t="s">
        <v>16</v>
      </c>
      <c r="AC39" s="21" t="s">
        <v>3</v>
      </c>
      <c r="AD39" s="22">
        <v>207</v>
      </c>
      <c r="AE39" s="21">
        <v>266</v>
      </c>
      <c r="AF39" s="22">
        <v>323</v>
      </c>
      <c r="AG39" s="21">
        <v>384</v>
      </c>
      <c r="AH39" s="30">
        <v>455</v>
      </c>
      <c r="AI39" s="7" t="s">
        <v>42</v>
      </c>
      <c r="AJ39" s="7" t="s">
        <v>42</v>
      </c>
      <c r="AL39" s="21" t="s">
        <v>21</v>
      </c>
      <c r="AM39" s="28" t="s">
        <v>25</v>
      </c>
      <c r="AN39" s="21" t="s">
        <v>3</v>
      </c>
      <c r="AO39" s="7" t="s">
        <v>42</v>
      </c>
      <c r="AP39" s="22">
        <v>221</v>
      </c>
      <c r="AQ39" s="21">
        <v>266</v>
      </c>
      <c r="AR39" s="22">
        <v>309</v>
      </c>
      <c r="AS39" s="21">
        <v>354</v>
      </c>
      <c r="AT39" s="22">
        <v>398</v>
      </c>
      <c r="AU39" s="21">
        <v>455</v>
      </c>
    </row>
    <row r="40" spans="1:47" ht="15" customHeight="1" hidden="1">
      <c r="A40" s="57"/>
      <c r="AA40" s="27"/>
      <c r="AB40" s="28" t="s">
        <v>5</v>
      </c>
      <c r="AC40" s="21" t="s">
        <v>7</v>
      </c>
      <c r="AD40" s="22">
        <v>0.502</v>
      </c>
      <c r="AE40" s="21">
        <v>0.482</v>
      </c>
      <c r="AF40" s="22">
        <v>0.458</v>
      </c>
      <c r="AG40" s="21">
        <v>0.44</v>
      </c>
      <c r="AH40" s="30">
        <v>0.401</v>
      </c>
      <c r="AI40" s="21" t="s">
        <v>42</v>
      </c>
      <c r="AJ40" s="21" t="s">
        <v>42</v>
      </c>
      <c r="AL40" s="27"/>
      <c r="AM40" s="28" t="s">
        <v>5</v>
      </c>
      <c r="AN40" s="21" t="s">
        <v>7</v>
      </c>
      <c r="AO40" s="21" t="s">
        <v>42</v>
      </c>
      <c r="AP40" s="22">
        <v>0.498</v>
      </c>
      <c r="AQ40" s="21">
        <v>0.482</v>
      </c>
      <c r="AR40" s="22">
        <v>0.467</v>
      </c>
      <c r="AS40" s="21">
        <v>0.45</v>
      </c>
      <c r="AT40" s="22">
        <v>0.43</v>
      </c>
      <c r="AU40" s="21">
        <v>0.401</v>
      </c>
    </row>
    <row r="41" spans="1:47" ht="15" customHeight="1" hidden="1">
      <c r="A41" s="58"/>
      <c r="AA41" s="27"/>
      <c r="AB41" s="28" t="s">
        <v>22</v>
      </c>
      <c r="AC41" s="21" t="s">
        <v>7</v>
      </c>
      <c r="AD41" s="22">
        <v>0.898</v>
      </c>
      <c r="AE41" s="21">
        <v>0.884</v>
      </c>
      <c r="AF41" s="22">
        <v>0.874</v>
      </c>
      <c r="AG41" s="21">
        <v>0.858</v>
      </c>
      <c r="AH41" s="30">
        <v>0.844</v>
      </c>
      <c r="AI41" s="21" t="s">
        <v>42</v>
      </c>
      <c r="AJ41" s="21" t="s">
        <v>42</v>
      </c>
      <c r="AL41" s="27"/>
      <c r="AM41" s="28" t="s">
        <v>22</v>
      </c>
      <c r="AN41" s="21" t="s">
        <v>7</v>
      </c>
      <c r="AO41" s="21" t="s">
        <v>42</v>
      </c>
      <c r="AP41" s="22">
        <v>0.895</v>
      </c>
      <c r="AQ41" s="21">
        <v>0.884</v>
      </c>
      <c r="AR41" s="22">
        <v>0.873</v>
      </c>
      <c r="AS41" s="21">
        <v>0.864</v>
      </c>
      <c r="AT41" s="22">
        <v>0.857</v>
      </c>
      <c r="AU41" s="21">
        <v>0.844</v>
      </c>
    </row>
    <row r="42" spans="27:47" ht="15" customHeight="1" hidden="1">
      <c r="AA42" s="27"/>
      <c r="AB42" s="28" t="s">
        <v>1</v>
      </c>
      <c r="AC42" s="21" t="s">
        <v>4</v>
      </c>
      <c r="AD42" s="22">
        <v>175</v>
      </c>
      <c r="AE42" s="21">
        <v>175</v>
      </c>
      <c r="AF42" s="22">
        <v>175</v>
      </c>
      <c r="AG42" s="21">
        <v>175</v>
      </c>
      <c r="AH42" s="21">
        <v>180</v>
      </c>
      <c r="AI42" s="21" t="s">
        <v>42</v>
      </c>
      <c r="AJ42" s="21" t="s">
        <v>42</v>
      </c>
      <c r="AL42" s="27"/>
      <c r="AM42" s="28" t="s">
        <v>1</v>
      </c>
      <c r="AN42" s="21" t="s">
        <v>4</v>
      </c>
      <c r="AO42" s="21" t="s">
        <v>42</v>
      </c>
      <c r="AP42" s="22">
        <v>175</v>
      </c>
      <c r="AQ42" s="21">
        <v>175</v>
      </c>
      <c r="AR42" s="22">
        <v>175</v>
      </c>
      <c r="AS42" s="21">
        <v>175</v>
      </c>
      <c r="AT42" s="22">
        <v>175</v>
      </c>
      <c r="AU42" s="21">
        <v>180</v>
      </c>
    </row>
    <row r="43" spans="27:47" ht="15" customHeight="1" hidden="1" thickBot="1">
      <c r="AA43" s="27"/>
      <c r="AB43" s="28"/>
      <c r="AC43" s="21"/>
      <c r="AD43" s="15"/>
      <c r="AE43" s="30"/>
      <c r="AF43" s="22"/>
      <c r="AG43" s="21"/>
      <c r="AH43" s="15"/>
      <c r="AI43" s="15"/>
      <c r="AJ43" s="15"/>
      <c r="AL43" s="27"/>
      <c r="AM43" s="28"/>
      <c r="AN43" s="21"/>
      <c r="AO43" s="15"/>
      <c r="AP43" s="22"/>
      <c r="AQ43" s="21"/>
      <c r="AR43" s="22"/>
      <c r="AS43" s="21"/>
      <c r="AT43" s="22"/>
      <c r="AU43" s="21"/>
    </row>
    <row r="44" spans="27:47" ht="15" customHeight="1" hidden="1">
      <c r="AA44" s="7" t="s">
        <v>23</v>
      </c>
      <c r="AB44" s="20" t="s">
        <v>16</v>
      </c>
      <c r="AC44" s="7" t="s">
        <v>3</v>
      </c>
      <c r="AD44" s="11"/>
      <c r="AE44" s="11">
        <v>311</v>
      </c>
      <c r="AF44" s="10">
        <v>379</v>
      </c>
      <c r="AG44" s="7">
        <v>463</v>
      </c>
      <c r="AH44" s="11">
        <v>508</v>
      </c>
      <c r="AI44" s="7" t="s">
        <v>42</v>
      </c>
      <c r="AJ44" s="7" t="s">
        <v>42</v>
      </c>
      <c r="AL44" s="7" t="s">
        <v>23</v>
      </c>
      <c r="AM44" s="20" t="s">
        <v>25</v>
      </c>
      <c r="AN44" s="7" t="s">
        <v>3</v>
      </c>
      <c r="AO44" s="7" t="s">
        <v>42</v>
      </c>
      <c r="AP44" s="10">
        <v>259</v>
      </c>
      <c r="AQ44" s="7">
        <v>311</v>
      </c>
      <c r="AR44" s="10">
        <v>362</v>
      </c>
      <c r="AS44" s="7">
        <v>416</v>
      </c>
      <c r="AT44" s="10">
        <v>443</v>
      </c>
      <c r="AU44" s="7">
        <v>508</v>
      </c>
    </row>
    <row r="45" spans="27:47" ht="15" customHeight="1" hidden="1">
      <c r="AA45" s="27"/>
      <c r="AB45" s="28" t="s">
        <v>5</v>
      </c>
      <c r="AC45" s="21" t="s">
        <v>7</v>
      </c>
      <c r="AD45" s="30"/>
      <c r="AE45" s="30">
        <v>0.516</v>
      </c>
      <c r="AF45" s="22">
        <v>0.485</v>
      </c>
      <c r="AG45" s="21">
        <v>0.439</v>
      </c>
      <c r="AH45" s="30">
        <v>0.431</v>
      </c>
      <c r="AI45" s="21" t="s">
        <v>42</v>
      </c>
      <c r="AJ45" s="21" t="s">
        <v>42</v>
      </c>
      <c r="AL45" s="27"/>
      <c r="AM45" s="28" t="s">
        <v>5</v>
      </c>
      <c r="AN45" s="21" t="s">
        <v>7</v>
      </c>
      <c r="AO45" s="21" t="s">
        <v>42</v>
      </c>
      <c r="AP45" s="29">
        <v>0.538</v>
      </c>
      <c r="AQ45" s="21">
        <v>0.516</v>
      </c>
      <c r="AR45" s="29">
        <v>0.493</v>
      </c>
      <c r="AS45" s="21">
        <v>0.466</v>
      </c>
      <c r="AT45" s="29">
        <v>0.47</v>
      </c>
      <c r="AU45" s="21">
        <v>0.431</v>
      </c>
    </row>
    <row r="46" spans="27:47" ht="15" customHeight="1" hidden="1">
      <c r="AA46" s="27"/>
      <c r="AB46" s="28" t="s">
        <v>17</v>
      </c>
      <c r="AC46" s="21" t="s">
        <v>7</v>
      </c>
      <c r="AD46" s="30"/>
      <c r="AE46" s="30">
        <v>0.828</v>
      </c>
      <c r="AF46" s="22">
        <v>0.819</v>
      </c>
      <c r="AG46" s="21">
        <v>0.803</v>
      </c>
      <c r="AH46" s="30">
        <v>0.802</v>
      </c>
      <c r="AI46" s="21" t="s">
        <v>42</v>
      </c>
      <c r="AJ46" s="21" t="s">
        <v>42</v>
      </c>
      <c r="AL46" s="27"/>
      <c r="AM46" s="28" t="s">
        <v>17</v>
      </c>
      <c r="AN46" s="21" t="s">
        <v>7</v>
      </c>
      <c r="AO46" s="21" t="s">
        <v>42</v>
      </c>
      <c r="AP46" s="29">
        <v>0.839</v>
      </c>
      <c r="AQ46" s="21">
        <v>0.828</v>
      </c>
      <c r="AR46" s="29">
        <v>0.822</v>
      </c>
      <c r="AS46" s="21">
        <v>0.813</v>
      </c>
      <c r="AT46" s="29">
        <v>0.813</v>
      </c>
      <c r="AU46" s="21">
        <v>0.802</v>
      </c>
    </row>
    <row r="47" spans="27:47" ht="15" customHeight="1" hidden="1">
      <c r="AA47" s="27"/>
      <c r="AB47" s="28" t="s">
        <v>1</v>
      </c>
      <c r="AC47" s="21" t="s">
        <v>4</v>
      </c>
      <c r="AD47" s="30"/>
      <c r="AE47" s="30">
        <v>205</v>
      </c>
      <c r="AF47" s="22">
        <v>205</v>
      </c>
      <c r="AG47" s="21">
        <v>211</v>
      </c>
      <c r="AH47" s="30">
        <v>201</v>
      </c>
      <c r="AI47" s="21" t="s">
        <v>42</v>
      </c>
      <c r="AJ47" s="21" t="s">
        <v>42</v>
      </c>
      <c r="AL47" s="27"/>
      <c r="AM47" s="28" t="s">
        <v>1</v>
      </c>
      <c r="AN47" s="21" t="s">
        <v>4</v>
      </c>
      <c r="AO47" s="21" t="s">
        <v>42</v>
      </c>
      <c r="AP47" s="29">
        <v>205</v>
      </c>
      <c r="AQ47" s="21">
        <v>205</v>
      </c>
      <c r="AR47" s="29">
        <v>205</v>
      </c>
      <c r="AS47" s="21">
        <v>206</v>
      </c>
      <c r="AT47" s="29">
        <v>195</v>
      </c>
      <c r="AU47" s="21">
        <v>201</v>
      </c>
    </row>
    <row r="48" spans="27:47" ht="16.5" hidden="1" thickBot="1">
      <c r="AA48" s="27"/>
      <c r="AB48" s="28" t="s">
        <v>6</v>
      </c>
      <c r="AC48" s="21"/>
      <c r="AD48" s="30"/>
      <c r="AE48" s="30" t="s">
        <v>43</v>
      </c>
      <c r="AF48" s="22" t="s">
        <v>43</v>
      </c>
      <c r="AG48" s="21" t="s">
        <v>43</v>
      </c>
      <c r="AH48" s="30" t="s">
        <v>44</v>
      </c>
      <c r="AI48" s="15" t="s">
        <v>42</v>
      </c>
      <c r="AJ48" s="15" t="s">
        <v>42</v>
      </c>
      <c r="AL48" s="36"/>
      <c r="AM48" s="37" t="s">
        <v>6</v>
      </c>
      <c r="AN48" s="15"/>
      <c r="AO48" s="15" t="s">
        <v>42</v>
      </c>
      <c r="AP48" s="15" t="s">
        <v>43</v>
      </c>
      <c r="AQ48" s="15" t="s">
        <v>43</v>
      </c>
      <c r="AR48" s="15" t="s">
        <v>43</v>
      </c>
      <c r="AS48" s="15" t="s">
        <v>43</v>
      </c>
      <c r="AT48" s="15" t="s">
        <v>45</v>
      </c>
      <c r="AU48" s="40" t="s">
        <v>45</v>
      </c>
    </row>
    <row r="49" spans="27:47" ht="15" customHeight="1" hidden="1">
      <c r="AA49" s="7" t="s">
        <v>23</v>
      </c>
      <c r="AB49" s="20" t="s">
        <v>16</v>
      </c>
      <c r="AC49" s="7" t="s">
        <v>3</v>
      </c>
      <c r="AD49" s="11"/>
      <c r="AE49" s="11">
        <v>297</v>
      </c>
      <c r="AF49" s="10">
        <v>363</v>
      </c>
      <c r="AG49" s="7">
        <v>436</v>
      </c>
      <c r="AH49" s="11">
        <v>480</v>
      </c>
      <c r="AI49" s="7" t="s">
        <v>42</v>
      </c>
      <c r="AJ49" s="7" t="s">
        <v>42</v>
      </c>
      <c r="AL49" s="21" t="s">
        <v>23</v>
      </c>
      <c r="AM49" s="28" t="s">
        <v>25</v>
      </c>
      <c r="AN49" s="21" t="s">
        <v>3</v>
      </c>
      <c r="AO49" s="7" t="s">
        <v>42</v>
      </c>
      <c r="AP49" s="22">
        <v>247</v>
      </c>
      <c r="AQ49" s="21">
        <v>297</v>
      </c>
      <c r="AR49" s="22">
        <v>346</v>
      </c>
      <c r="AS49" s="21">
        <v>396</v>
      </c>
      <c r="AT49" s="22">
        <v>455</v>
      </c>
      <c r="AU49" s="21">
        <v>480</v>
      </c>
    </row>
    <row r="50" spans="27:47" ht="15" customHeight="1" hidden="1">
      <c r="AA50" s="27"/>
      <c r="AB50" s="28" t="s">
        <v>5</v>
      </c>
      <c r="AC50" s="21" t="s">
        <v>7</v>
      </c>
      <c r="AD50" s="30"/>
      <c r="AE50" s="30">
        <v>0.521</v>
      </c>
      <c r="AF50" s="22">
        <v>0.494</v>
      </c>
      <c r="AG50" s="21">
        <v>0.456</v>
      </c>
      <c r="AH50" s="30">
        <v>0.448</v>
      </c>
      <c r="AI50" s="21" t="s">
        <v>42</v>
      </c>
      <c r="AJ50" s="21" t="s">
        <v>42</v>
      </c>
      <c r="AL50" s="27"/>
      <c r="AM50" s="28" t="s">
        <v>5</v>
      </c>
      <c r="AN50" s="21" t="s">
        <v>7</v>
      </c>
      <c r="AO50" s="21" t="s">
        <v>42</v>
      </c>
      <c r="AP50" s="22">
        <v>0.542</v>
      </c>
      <c r="AQ50" s="21">
        <v>0.522</v>
      </c>
      <c r="AR50" s="22">
        <v>0.501</v>
      </c>
      <c r="AS50" s="21">
        <v>0.477</v>
      </c>
      <c r="AT50" s="22">
        <v>0.448</v>
      </c>
      <c r="AU50" s="21">
        <v>0.448</v>
      </c>
    </row>
    <row r="51" spans="27:47" ht="15" customHeight="1" hidden="1">
      <c r="AA51" s="27"/>
      <c r="AB51" s="28" t="s">
        <v>19</v>
      </c>
      <c r="AC51" s="21" t="s">
        <v>7</v>
      </c>
      <c r="AD51" s="30"/>
      <c r="AE51" s="30">
        <v>0.832</v>
      </c>
      <c r="AF51" s="22">
        <v>0.82</v>
      </c>
      <c r="AG51" s="21">
        <v>0.808</v>
      </c>
      <c r="AH51" s="30">
        <v>0.805</v>
      </c>
      <c r="AI51" s="21" t="s">
        <v>42</v>
      </c>
      <c r="AJ51" s="21" t="s">
        <v>42</v>
      </c>
      <c r="AL51" s="27"/>
      <c r="AM51" s="28" t="s">
        <v>19</v>
      </c>
      <c r="AN51" s="21" t="s">
        <v>7</v>
      </c>
      <c r="AO51" s="21" t="s">
        <v>42</v>
      </c>
      <c r="AP51" s="22">
        <v>0.841</v>
      </c>
      <c r="AQ51" s="21">
        <v>0.832</v>
      </c>
      <c r="AR51" s="22">
        <v>0.822</v>
      </c>
      <c r="AS51" s="21">
        <v>0.816</v>
      </c>
      <c r="AT51" s="22">
        <v>0.805</v>
      </c>
      <c r="AU51" s="21">
        <v>0.805</v>
      </c>
    </row>
    <row r="52" spans="27:47" ht="15" customHeight="1" hidden="1">
      <c r="AA52" s="27"/>
      <c r="AB52" s="28" t="s">
        <v>1</v>
      </c>
      <c r="AC52" s="21" t="s">
        <v>4</v>
      </c>
      <c r="AD52" s="30"/>
      <c r="AE52" s="30">
        <v>195</v>
      </c>
      <c r="AF52" s="22">
        <v>195</v>
      </c>
      <c r="AG52" s="21">
        <v>198</v>
      </c>
      <c r="AH52" s="30">
        <v>190</v>
      </c>
      <c r="AI52" s="21" t="s">
        <v>42</v>
      </c>
      <c r="AJ52" s="21" t="s">
        <v>42</v>
      </c>
      <c r="AL52" s="27"/>
      <c r="AM52" s="28" t="s">
        <v>1</v>
      </c>
      <c r="AN52" s="21" t="s">
        <v>4</v>
      </c>
      <c r="AO52" s="21" t="s">
        <v>42</v>
      </c>
      <c r="AP52" s="22">
        <v>195</v>
      </c>
      <c r="AQ52" s="21">
        <v>195</v>
      </c>
      <c r="AR52" s="22">
        <v>195</v>
      </c>
      <c r="AS52" s="21">
        <v>195</v>
      </c>
      <c r="AT52" s="22">
        <v>200</v>
      </c>
      <c r="AU52" s="21">
        <v>190</v>
      </c>
    </row>
    <row r="53" spans="27:47" ht="16.5" hidden="1" thickBot="1">
      <c r="AA53" s="27"/>
      <c r="AB53" s="28" t="s">
        <v>6</v>
      </c>
      <c r="AC53" s="21"/>
      <c r="AD53" s="30"/>
      <c r="AE53" s="30" t="s">
        <v>43</v>
      </c>
      <c r="AF53" s="22" t="s">
        <v>43</v>
      </c>
      <c r="AG53" s="21" t="s">
        <v>43</v>
      </c>
      <c r="AH53" s="30" t="s">
        <v>44</v>
      </c>
      <c r="AI53" s="15" t="s">
        <v>42</v>
      </c>
      <c r="AJ53" s="15" t="s">
        <v>42</v>
      </c>
      <c r="AL53" s="27"/>
      <c r="AM53" s="28" t="s">
        <v>6</v>
      </c>
      <c r="AN53" s="21"/>
      <c r="AO53" s="15" t="s">
        <v>42</v>
      </c>
      <c r="AP53" s="15" t="s">
        <v>43</v>
      </c>
      <c r="AQ53" s="15" t="s">
        <v>43</v>
      </c>
      <c r="AR53" s="15" t="s">
        <v>43</v>
      </c>
      <c r="AS53" s="15" t="s">
        <v>43</v>
      </c>
      <c r="AT53" s="15" t="s">
        <v>43</v>
      </c>
      <c r="AU53" s="30" t="s">
        <v>45</v>
      </c>
    </row>
    <row r="54" spans="27:47" ht="15" customHeight="1" hidden="1">
      <c r="AA54" s="7" t="s">
        <v>23</v>
      </c>
      <c r="AB54" s="20" t="s">
        <v>16</v>
      </c>
      <c r="AC54" s="7" t="s">
        <v>3</v>
      </c>
      <c r="AD54" s="11"/>
      <c r="AE54" s="11">
        <v>284</v>
      </c>
      <c r="AF54" s="10">
        <v>345</v>
      </c>
      <c r="AG54" s="7">
        <v>410</v>
      </c>
      <c r="AH54" s="11">
        <v>455</v>
      </c>
      <c r="AI54" s="7" t="s">
        <v>42</v>
      </c>
      <c r="AJ54" s="7" t="s">
        <v>42</v>
      </c>
      <c r="AL54" s="7" t="s">
        <v>23</v>
      </c>
      <c r="AM54" s="20" t="s">
        <v>25</v>
      </c>
      <c r="AN54" s="7" t="s">
        <v>3</v>
      </c>
      <c r="AO54" s="7" t="s">
        <v>42</v>
      </c>
      <c r="AP54" s="10">
        <v>235</v>
      </c>
      <c r="AQ54" s="7">
        <v>284</v>
      </c>
      <c r="AR54" s="10">
        <v>330</v>
      </c>
      <c r="AS54" s="7">
        <v>378</v>
      </c>
      <c r="AT54" s="10">
        <v>429</v>
      </c>
      <c r="AU54" s="7">
        <v>455</v>
      </c>
    </row>
    <row r="55" spans="27:47" ht="15" customHeight="1" hidden="1">
      <c r="AA55" s="27"/>
      <c r="AB55" s="28" t="s">
        <v>5</v>
      </c>
      <c r="AC55" s="21" t="s">
        <v>7</v>
      </c>
      <c r="AD55" s="30"/>
      <c r="AE55" s="30">
        <v>0.523</v>
      </c>
      <c r="AF55" s="22">
        <v>0.502</v>
      </c>
      <c r="AG55" s="21">
        <v>0.468</v>
      </c>
      <c r="AH55" s="30">
        <v>0.458</v>
      </c>
      <c r="AI55" s="21" t="s">
        <v>42</v>
      </c>
      <c r="AJ55" s="21" t="s">
        <v>42</v>
      </c>
      <c r="AL55" s="27"/>
      <c r="AM55" s="28" t="s">
        <v>5</v>
      </c>
      <c r="AN55" s="21" t="s">
        <v>7</v>
      </c>
      <c r="AO55" s="21" t="s">
        <v>42</v>
      </c>
      <c r="AP55" s="29">
        <v>0.542</v>
      </c>
      <c r="AQ55" s="21">
        <v>0.522</v>
      </c>
      <c r="AR55" s="29">
        <v>0.505</v>
      </c>
      <c r="AS55" s="21">
        <v>0.485</v>
      </c>
      <c r="AT55" s="29">
        <v>0.459</v>
      </c>
      <c r="AU55" s="21">
        <v>0.459</v>
      </c>
    </row>
    <row r="56" spans="27:47" ht="15" customHeight="1" hidden="1">
      <c r="AA56" s="27"/>
      <c r="AB56" s="28" t="s">
        <v>20</v>
      </c>
      <c r="AC56" s="21" t="s">
        <v>7</v>
      </c>
      <c r="AD56" s="30"/>
      <c r="AE56" s="30">
        <v>0.831</v>
      </c>
      <c r="AF56" s="22">
        <v>0.817</v>
      </c>
      <c r="AG56" s="21">
        <v>0.812</v>
      </c>
      <c r="AH56" s="30">
        <v>0.806</v>
      </c>
      <c r="AI56" s="21" t="s">
        <v>42</v>
      </c>
      <c r="AJ56" s="21" t="s">
        <v>42</v>
      </c>
      <c r="AL56" s="27"/>
      <c r="AM56" s="28" t="s">
        <v>20</v>
      </c>
      <c r="AN56" s="21" t="s">
        <v>7</v>
      </c>
      <c r="AO56" s="21" t="s">
        <v>42</v>
      </c>
      <c r="AP56" s="29">
        <v>0.842</v>
      </c>
      <c r="AQ56" s="21">
        <v>0.831</v>
      </c>
      <c r="AR56" s="29">
        <v>0.822</v>
      </c>
      <c r="AS56" s="21">
        <v>0.814</v>
      </c>
      <c r="AT56" s="29">
        <v>0.8</v>
      </c>
      <c r="AU56" s="21">
        <v>0.8</v>
      </c>
    </row>
    <row r="57" spans="27:47" ht="15" customHeight="1" hidden="1">
      <c r="AA57" s="27"/>
      <c r="AB57" s="28" t="s">
        <v>1</v>
      </c>
      <c r="AC57" s="21" t="s">
        <v>4</v>
      </c>
      <c r="AD57" s="30"/>
      <c r="AE57" s="30">
        <v>186</v>
      </c>
      <c r="AF57" s="22">
        <v>186</v>
      </c>
      <c r="AG57" s="21">
        <v>186</v>
      </c>
      <c r="AH57" s="30">
        <v>180</v>
      </c>
      <c r="AI57" s="21" t="s">
        <v>42</v>
      </c>
      <c r="AJ57" s="21" t="s">
        <v>42</v>
      </c>
      <c r="AL57" s="27"/>
      <c r="AM57" s="28" t="s">
        <v>1</v>
      </c>
      <c r="AN57" s="21" t="s">
        <v>4</v>
      </c>
      <c r="AO57" s="21" t="s">
        <v>42</v>
      </c>
      <c r="AP57" s="29">
        <v>186</v>
      </c>
      <c r="AQ57" s="21">
        <v>186</v>
      </c>
      <c r="AR57" s="29">
        <v>186</v>
      </c>
      <c r="AS57" s="21">
        <v>186</v>
      </c>
      <c r="AT57" s="29">
        <v>188</v>
      </c>
      <c r="AU57" s="21">
        <v>180</v>
      </c>
    </row>
    <row r="58" spans="27:47" ht="16.5" hidden="1" thickBot="1">
      <c r="AA58" s="27"/>
      <c r="AB58" s="28" t="s">
        <v>6</v>
      </c>
      <c r="AC58" s="21"/>
      <c r="AD58" s="30"/>
      <c r="AE58" s="30" t="s">
        <v>43</v>
      </c>
      <c r="AF58" s="22" t="s">
        <v>43</v>
      </c>
      <c r="AG58" s="21" t="s">
        <v>43</v>
      </c>
      <c r="AH58" s="30" t="s">
        <v>45</v>
      </c>
      <c r="AI58" s="15" t="s">
        <v>42</v>
      </c>
      <c r="AJ58" s="15" t="s">
        <v>42</v>
      </c>
      <c r="AL58" s="36"/>
      <c r="AM58" s="37" t="s">
        <v>6</v>
      </c>
      <c r="AN58" s="15"/>
      <c r="AO58" s="15" t="s">
        <v>42</v>
      </c>
      <c r="AP58" s="15" t="s">
        <v>43</v>
      </c>
      <c r="AQ58" s="15" t="s">
        <v>43</v>
      </c>
      <c r="AR58" s="15" t="s">
        <v>43</v>
      </c>
      <c r="AS58" s="15" t="s">
        <v>43</v>
      </c>
      <c r="AT58" s="15" t="s">
        <v>43</v>
      </c>
      <c r="AU58" s="15" t="s">
        <v>45</v>
      </c>
    </row>
    <row r="59" spans="27:47" ht="15" customHeight="1" hidden="1">
      <c r="AA59" s="7" t="s">
        <v>23</v>
      </c>
      <c r="AB59" s="20" t="s">
        <v>16</v>
      </c>
      <c r="AC59" s="7" t="s">
        <v>3</v>
      </c>
      <c r="AD59" s="11"/>
      <c r="AE59" s="11">
        <v>270</v>
      </c>
      <c r="AF59" s="10">
        <v>329</v>
      </c>
      <c r="AG59" s="7">
        <v>390</v>
      </c>
      <c r="AH59" s="11">
        <v>455</v>
      </c>
      <c r="AI59" s="7" t="s">
        <v>42</v>
      </c>
      <c r="AJ59" s="7" t="s">
        <v>42</v>
      </c>
      <c r="AL59" s="21" t="s">
        <v>23</v>
      </c>
      <c r="AM59" s="28" t="s">
        <v>25</v>
      </c>
      <c r="AN59" s="21" t="s">
        <v>3</v>
      </c>
      <c r="AO59" s="7" t="s">
        <v>42</v>
      </c>
      <c r="AP59" s="22">
        <v>224</v>
      </c>
      <c r="AQ59" s="21">
        <v>270</v>
      </c>
      <c r="AR59" s="22">
        <v>315</v>
      </c>
      <c r="AS59" s="21">
        <v>360</v>
      </c>
      <c r="AT59" s="22">
        <v>404</v>
      </c>
      <c r="AU59" s="21">
        <v>455</v>
      </c>
    </row>
    <row r="60" spans="27:47" ht="15" customHeight="1" hidden="1">
      <c r="AA60" s="27"/>
      <c r="AB60" s="28" t="s">
        <v>5</v>
      </c>
      <c r="AC60" s="21" t="s">
        <v>7</v>
      </c>
      <c r="AD60" s="30"/>
      <c r="AE60" s="30">
        <v>0.527</v>
      </c>
      <c r="AF60" s="22">
        <v>0.503</v>
      </c>
      <c r="AG60" s="21">
        <v>0.477</v>
      </c>
      <c r="AH60" s="30">
        <v>0.446</v>
      </c>
      <c r="AI60" s="21" t="s">
        <v>42</v>
      </c>
      <c r="AJ60" s="21" t="s">
        <v>42</v>
      </c>
      <c r="AL60" s="27"/>
      <c r="AM60" s="28" t="s">
        <v>5</v>
      </c>
      <c r="AN60" s="21" t="s">
        <v>7</v>
      </c>
      <c r="AO60" s="21" t="s">
        <v>42</v>
      </c>
      <c r="AP60" s="22">
        <v>0.546</v>
      </c>
      <c r="AQ60" s="21">
        <v>0.527</v>
      </c>
      <c r="AR60" s="22">
        <v>0.507</v>
      </c>
      <c r="AS60" s="21">
        <v>0.491</v>
      </c>
      <c r="AT60" s="22">
        <v>0.472</v>
      </c>
      <c r="AU60" s="21">
        <v>0.446</v>
      </c>
    </row>
    <row r="61" spans="27:47" ht="15" customHeight="1" hidden="1">
      <c r="AA61" s="27"/>
      <c r="AB61" s="28" t="s">
        <v>22</v>
      </c>
      <c r="AC61" s="21" t="s">
        <v>7</v>
      </c>
      <c r="AD61" s="30"/>
      <c r="AE61" s="30">
        <v>0.833</v>
      </c>
      <c r="AF61" s="22">
        <v>0.822</v>
      </c>
      <c r="AG61" s="21">
        <v>0.812</v>
      </c>
      <c r="AH61" s="30">
        <v>0.8</v>
      </c>
      <c r="AI61" s="21" t="s">
        <v>42</v>
      </c>
      <c r="AJ61" s="21" t="s">
        <v>42</v>
      </c>
      <c r="AL61" s="27"/>
      <c r="AM61" s="28" t="s">
        <v>22</v>
      </c>
      <c r="AN61" s="21" t="s">
        <v>7</v>
      </c>
      <c r="AO61" s="21" t="s">
        <v>42</v>
      </c>
      <c r="AP61" s="22">
        <v>0.841</v>
      </c>
      <c r="AQ61" s="21">
        <v>0.833</v>
      </c>
      <c r="AR61" s="22">
        <v>0.826</v>
      </c>
      <c r="AS61" s="21">
        <v>0.816</v>
      </c>
      <c r="AT61" s="22">
        <v>0.808</v>
      </c>
      <c r="AU61" s="21">
        <v>0.8</v>
      </c>
    </row>
    <row r="62" spans="27:47" ht="15" customHeight="1" hidden="1">
      <c r="AA62" s="27"/>
      <c r="AB62" s="28" t="s">
        <v>1</v>
      </c>
      <c r="AC62" s="21" t="s">
        <v>4</v>
      </c>
      <c r="AD62" s="30"/>
      <c r="AE62" s="30">
        <v>177</v>
      </c>
      <c r="AF62" s="22">
        <v>177</v>
      </c>
      <c r="AG62" s="21">
        <v>177</v>
      </c>
      <c r="AH62" s="30">
        <v>181</v>
      </c>
      <c r="AI62" s="21" t="s">
        <v>42</v>
      </c>
      <c r="AJ62" s="21" t="s">
        <v>42</v>
      </c>
      <c r="AL62" s="27"/>
      <c r="AM62" s="28" t="s">
        <v>1</v>
      </c>
      <c r="AN62" s="21" t="s">
        <v>4</v>
      </c>
      <c r="AO62" s="21" t="s">
        <v>42</v>
      </c>
      <c r="AP62" s="22">
        <v>177</v>
      </c>
      <c r="AQ62" s="21">
        <v>177</v>
      </c>
      <c r="AR62" s="22">
        <v>177</v>
      </c>
      <c r="AS62" s="21">
        <v>177</v>
      </c>
      <c r="AT62" s="22">
        <v>177</v>
      </c>
      <c r="AU62" s="21">
        <v>181</v>
      </c>
    </row>
    <row r="63" spans="27:47" ht="16.5" hidden="1" thickBot="1">
      <c r="AA63" s="36"/>
      <c r="AB63" s="37" t="s">
        <v>6</v>
      </c>
      <c r="AC63" s="15"/>
      <c r="AD63" s="40"/>
      <c r="AE63" s="40" t="s">
        <v>43</v>
      </c>
      <c r="AF63" s="38" t="s">
        <v>43</v>
      </c>
      <c r="AG63" s="15" t="s">
        <v>43</v>
      </c>
      <c r="AH63" s="40" t="s">
        <v>43</v>
      </c>
      <c r="AI63" s="15" t="s">
        <v>42</v>
      </c>
      <c r="AJ63" s="15" t="s">
        <v>42</v>
      </c>
      <c r="AL63" s="36"/>
      <c r="AM63" s="37" t="s">
        <v>6</v>
      </c>
      <c r="AN63" s="15"/>
      <c r="AO63" s="15" t="s">
        <v>42</v>
      </c>
      <c r="AP63" s="15" t="s">
        <v>43</v>
      </c>
      <c r="AQ63" s="15" t="s">
        <v>43</v>
      </c>
      <c r="AR63" s="15" t="s">
        <v>43</v>
      </c>
      <c r="AS63" s="15" t="s">
        <v>43</v>
      </c>
      <c r="AT63" s="15" t="s">
        <v>43</v>
      </c>
      <c r="AU63" s="15" t="s">
        <v>43</v>
      </c>
    </row>
    <row r="64" spans="27:47" ht="15" customHeight="1" hidden="1">
      <c r="AA64" s="1"/>
      <c r="AB64" s="1"/>
      <c r="AC64" s="1"/>
      <c r="AD64" s="1"/>
      <c r="AE64" s="1"/>
      <c r="AF64" s="1"/>
      <c r="AG64" s="1"/>
      <c r="AH64" s="1"/>
      <c r="AI64" s="1"/>
      <c r="AJ64" s="1"/>
      <c r="AK64" s="1"/>
      <c r="AL64" s="1"/>
      <c r="AM64" s="1"/>
      <c r="AN64" s="1"/>
      <c r="AO64" s="1"/>
      <c r="AP64" s="1"/>
      <c r="AQ64" s="1"/>
      <c r="AR64" s="1"/>
      <c r="AS64" s="1"/>
      <c r="AT64" s="1"/>
      <c r="AU64" s="1"/>
    </row>
    <row r="65" spans="27:47" ht="15" customHeight="1" hidden="1">
      <c r="AA65" s="1"/>
      <c r="AB65" s="1"/>
      <c r="AC65" s="1"/>
      <c r="AD65" s="1"/>
      <c r="AE65" s="1"/>
      <c r="AF65" s="1"/>
      <c r="AG65" s="1"/>
      <c r="AH65" s="1"/>
      <c r="AI65" s="1"/>
      <c r="AJ65" s="1"/>
      <c r="AK65" s="1"/>
      <c r="AL65" s="1"/>
      <c r="AM65" s="1"/>
      <c r="AN65" s="1"/>
      <c r="AO65" s="1"/>
      <c r="AP65" s="1"/>
      <c r="AQ65" s="1"/>
      <c r="AR65" s="1"/>
      <c r="AS65" s="1"/>
      <c r="AT65" s="1"/>
      <c r="AU65" s="1"/>
    </row>
    <row r="66" spans="27:47" ht="15" customHeight="1" hidden="1">
      <c r="AA66" s="1"/>
      <c r="AB66" s="1"/>
      <c r="AC66" s="1"/>
      <c r="AD66" s="1"/>
      <c r="AE66" s="1"/>
      <c r="AF66" s="1"/>
      <c r="AG66" s="1"/>
      <c r="AH66" s="1"/>
      <c r="AI66" s="1"/>
      <c r="AJ66" s="1"/>
      <c r="AK66" s="1"/>
      <c r="AL66" s="1"/>
      <c r="AM66" s="1"/>
      <c r="AN66" s="1"/>
      <c r="AO66" s="1"/>
      <c r="AP66" s="1"/>
      <c r="AQ66" s="1"/>
      <c r="AR66" s="1"/>
      <c r="AS66" s="1"/>
      <c r="AT66" s="1"/>
      <c r="AU66" s="1"/>
    </row>
    <row r="67" spans="27:47" ht="15" customHeight="1" hidden="1">
      <c r="AA67" s="1"/>
      <c r="AB67" s="1"/>
      <c r="AC67" s="1"/>
      <c r="AD67" s="1"/>
      <c r="AE67" s="1"/>
      <c r="AF67" s="1"/>
      <c r="AG67" s="1"/>
      <c r="AH67" s="1"/>
      <c r="AI67" s="1"/>
      <c r="AJ67" s="1"/>
      <c r="AK67" s="1"/>
      <c r="AL67" s="1"/>
      <c r="AM67" s="1"/>
      <c r="AN67" s="1"/>
      <c r="AO67" s="1"/>
      <c r="AP67" s="1"/>
      <c r="AQ67" s="1"/>
      <c r="AR67" s="1"/>
      <c r="AS67" s="1"/>
      <c r="AT67" s="1"/>
      <c r="AU67" s="1"/>
    </row>
    <row r="68" spans="27:47" ht="15" customHeight="1" hidden="1">
      <c r="AA68" s="1"/>
      <c r="AB68" s="1"/>
      <c r="AC68" s="1"/>
      <c r="AD68" s="1"/>
      <c r="AE68" s="1"/>
      <c r="AF68" s="1"/>
      <c r="AG68" s="1"/>
      <c r="AH68" s="1"/>
      <c r="AI68" s="1"/>
      <c r="AJ68" s="1"/>
      <c r="AK68" s="1"/>
      <c r="AL68" s="1"/>
      <c r="AM68" s="1"/>
      <c r="AN68" s="1"/>
      <c r="AO68" s="1"/>
      <c r="AP68" s="1"/>
      <c r="AQ68" s="1"/>
      <c r="AR68" s="1"/>
      <c r="AS68" s="1"/>
      <c r="AT68" s="1"/>
      <c r="AU68" s="1"/>
    </row>
    <row r="69" spans="27:47" ht="15" customHeight="1" hidden="1">
      <c r="AA69" s="1"/>
      <c r="AB69" s="1"/>
      <c r="AC69" s="1"/>
      <c r="AD69" s="1"/>
      <c r="AE69" s="1"/>
      <c r="AF69" s="1"/>
      <c r="AG69" s="1"/>
      <c r="AH69" s="1"/>
      <c r="AI69" s="1"/>
      <c r="AJ69" s="1"/>
      <c r="AK69" s="1"/>
      <c r="AL69" s="1"/>
      <c r="AM69" s="1"/>
      <c r="AN69" s="1"/>
      <c r="AO69" s="1"/>
      <c r="AP69" s="1"/>
      <c r="AQ69" s="1"/>
      <c r="AR69" s="1"/>
      <c r="AS69" s="1"/>
      <c r="AT69" s="1"/>
      <c r="AU69" s="1"/>
    </row>
    <row r="70" ht="15" customHeight="1" hidden="1">
      <c r="AA70" s="59"/>
    </row>
    <row r="71" ht="15" customHeight="1" hidden="1">
      <c r="AA71" s="59"/>
    </row>
  </sheetData>
  <sheetProtection password="CC4D" sheet="1"/>
  <mergeCells count="7">
    <mergeCell ref="B21:J21"/>
    <mergeCell ref="AO2:AU2"/>
    <mergeCell ref="AD2:AJ2"/>
    <mergeCell ref="C2:C8"/>
    <mergeCell ref="G2:G8"/>
    <mergeCell ref="D2:F2"/>
    <mergeCell ref="H2:J2"/>
  </mergeCells>
  <dataValidations count="4">
    <dataValidation type="list" allowBlank="1" showInputMessage="1" showErrorMessage="1" sqref="B3">
      <formula1>"PC 30,PC 40"</formula1>
    </dataValidation>
    <dataValidation type="list" allowBlank="1" showInputMessage="1" showErrorMessage="1" sqref="B4">
      <formula1>"100,150,200,250,300,350,400"</formula1>
    </dataValidation>
    <dataValidation type="list" allowBlank="1" showInputMessage="1" showErrorMessage="1" sqref="B5">
      <formula1>"2÷4,6÷8,14÷17"</formula1>
    </dataValidation>
    <dataValidation type="list" allowBlank="1" showInputMessage="1" showErrorMessage="1" sqref="B6">
      <formula1>"0,5x1,1x2,2x4,4x7"</formula1>
    </dataValidation>
  </dataValidations>
  <printOptions/>
  <pageMargins left="1.02" right="0.5" top="0.7" bottom="0.5" header="0.3" footer="0.3"/>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D21" sqref="D21"/>
    </sheetView>
  </sheetViews>
  <sheetFormatPr defaultColWidth="9.14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NHK</dc:creator>
  <cp:keywords/>
  <dc:description/>
  <cp:lastModifiedBy>NHK</cp:lastModifiedBy>
  <cp:lastPrinted>2013-06-29T02:35:34Z</cp:lastPrinted>
  <dcterms:created xsi:type="dcterms:W3CDTF">2013-06-26T03:49:02Z</dcterms:created>
  <dcterms:modified xsi:type="dcterms:W3CDTF">2013-06-29T03:03:03Z</dcterms:modified>
  <cp:category/>
  <cp:version/>
  <cp:contentType/>
  <cp:contentStatus/>
</cp:coreProperties>
</file>